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014786\Documents\NFA\AUS\NOSACQ-50\NOSACQ Version 1\Analyseværktøjer\"/>
    </mc:Choice>
  </mc:AlternateContent>
  <bookViews>
    <workbookView xWindow="240" yWindow="340" windowWidth="14950" windowHeight="6710"/>
  </bookViews>
  <sheets>
    <sheet name="NOSACQ-50 data entry" sheetId="3" r:id="rId1"/>
    <sheet name="NOSACQ-50 Diagram" sheetId="5" r:id="rId2"/>
  </sheets>
  <calcPr calcId="162913"/>
</workbook>
</file>

<file path=xl/calcChain.xml><?xml version="1.0" encoding="utf-8"?>
<calcChain xmlns="http://schemas.openxmlformats.org/spreadsheetml/2006/main">
  <c r="F28" i="3" l="1"/>
  <c r="BD31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BF30" i="3"/>
  <c r="BF31" i="3" s="1"/>
  <c r="BE30" i="3"/>
  <c r="BE31" i="3" s="1"/>
  <c r="BD30" i="3"/>
  <c r="BC30" i="3"/>
  <c r="BC31" i="3" s="1"/>
  <c r="BB30" i="3"/>
  <c r="BB31" i="3" s="1"/>
  <c r="BA30" i="3"/>
  <c r="BA31" i="3" s="1"/>
  <c r="AZ30" i="3"/>
  <c r="AZ31" i="3" s="1"/>
  <c r="AY30" i="3"/>
  <c r="AY31" i="3" s="1"/>
  <c r="AX30" i="3"/>
  <c r="AX31" i="3" s="1"/>
  <c r="AW30" i="3"/>
  <c r="AW31" i="3" s="1"/>
  <c r="AV30" i="3"/>
  <c r="AV31" i="3" s="1"/>
  <c r="AU30" i="3"/>
  <c r="AU31" i="3" s="1"/>
  <c r="AT30" i="3"/>
  <c r="AT31" i="3" s="1"/>
  <c r="AS30" i="3"/>
  <c r="AS31" i="3" s="1"/>
  <c r="AR30" i="3"/>
  <c r="AR31" i="3" s="1"/>
  <c r="AQ30" i="3"/>
  <c r="AQ31" i="3" s="1"/>
  <c r="AP30" i="3"/>
  <c r="AP31" i="3" s="1"/>
  <c r="AO30" i="3"/>
  <c r="AO31" i="3" s="1"/>
  <c r="AN30" i="3"/>
  <c r="AN31" i="3" s="1"/>
  <c r="AM30" i="3"/>
  <c r="AM31" i="3" s="1"/>
  <c r="AL30" i="3"/>
  <c r="AL31" i="3" s="1"/>
  <c r="AK30" i="3"/>
  <c r="AK31" i="3" s="1"/>
  <c r="AJ30" i="3"/>
  <c r="AJ31" i="3" s="1"/>
  <c r="AI30" i="3"/>
  <c r="AI31" i="3" s="1"/>
  <c r="AH30" i="3"/>
  <c r="AH31" i="3" s="1"/>
  <c r="AG30" i="3"/>
  <c r="AG31" i="3" s="1"/>
  <c r="AF30" i="3"/>
  <c r="AF31" i="3" s="1"/>
  <c r="AE30" i="3"/>
  <c r="AE31" i="3" s="1"/>
  <c r="AD30" i="3"/>
  <c r="AD31" i="3" s="1"/>
  <c r="AC30" i="3"/>
  <c r="AC31" i="3" s="1"/>
  <c r="AB30" i="3"/>
  <c r="AB31" i="3" s="1"/>
  <c r="AA30" i="3"/>
  <c r="AA31" i="3" s="1"/>
  <c r="Z30" i="3"/>
  <c r="Z31" i="3" s="1"/>
  <c r="Y30" i="3"/>
  <c r="Y31" i="3" s="1"/>
  <c r="X30" i="3"/>
  <c r="X31" i="3" s="1"/>
  <c r="W30" i="3"/>
  <c r="W31" i="3" s="1"/>
  <c r="V30" i="3"/>
  <c r="V31" i="3" s="1"/>
  <c r="U30" i="3"/>
  <c r="U31" i="3" s="1"/>
  <c r="T30" i="3"/>
  <c r="T31" i="3" s="1"/>
  <c r="S30" i="3"/>
  <c r="S31" i="3" s="1"/>
  <c r="R30" i="3"/>
  <c r="R31" i="3" s="1"/>
  <c r="Q30" i="3"/>
  <c r="Q31" i="3" s="1"/>
  <c r="P30" i="3"/>
  <c r="P31" i="3" s="1"/>
  <c r="O30" i="3"/>
  <c r="O31" i="3" s="1"/>
  <c r="N30" i="3"/>
  <c r="N31" i="3" s="1"/>
  <c r="M30" i="3"/>
  <c r="M31" i="3" s="1"/>
  <c r="L30" i="3"/>
  <c r="L31" i="3" s="1"/>
  <c r="K30" i="3"/>
  <c r="K31" i="3" s="1"/>
  <c r="J30" i="3"/>
  <c r="J31" i="3" s="1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9" i="3"/>
  <c r="I28" i="3"/>
  <c r="BN3" i="3"/>
  <c r="BM3" i="3"/>
  <c r="BL3" i="3"/>
  <c r="BK3" i="3"/>
  <c r="BJ3" i="3"/>
  <c r="BI3" i="3"/>
  <c r="BH3" i="3"/>
  <c r="I30" i="3"/>
  <c r="I31" i="3" s="1"/>
  <c r="BN27" i="3" l="1"/>
  <c r="BM27" i="3"/>
  <c r="BL27" i="3"/>
  <c r="BK27" i="3"/>
  <c r="BJ27" i="3"/>
  <c r="BI27" i="3"/>
  <c r="BH27" i="3"/>
  <c r="BN25" i="3"/>
  <c r="BM25" i="3"/>
  <c r="BL25" i="3"/>
  <c r="BK25" i="3"/>
  <c r="BJ25" i="3"/>
  <c r="BI25" i="3"/>
  <c r="BH25" i="3"/>
  <c r="BN24" i="3"/>
  <c r="BM24" i="3"/>
  <c r="BL24" i="3"/>
  <c r="BK24" i="3"/>
  <c r="BJ24" i="3"/>
  <c r="BI24" i="3"/>
  <c r="BH24" i="3"/>
  <c r="BN23" i="3"/>
  <c r="BM23" i="3"/>
  <c r="BL23" i="3"/>
  <c r="BK23" i="3"/>
  <c r="BJ23" i="3"/>
  <c r="BI23" i="3"/>
  <c r="BH23" i="3"/>
  <c r="BN22" i="3"/>
  <c r="BM22" i="3"/>
  <c r="BL22" i="3"/>
  <c r="BK22" i="3"/>
  <c r="BJ22" i="3"/>
  <c r="BI22" i="3"/>
  <c r="BH22" i="3"/>
  <c r="BN21" i="3"/>
  <c r="BM21" i="3"/>
  <c r="BL21" i="3"/>
  <c r="BK21" i="3"/>
  <c r="BJ21" i="3"/>
  <c r="BI21" i="3"/>
  <c r="BH21" i="3"/>
  <c r="BN20" i="3"/>
  <c r="BM20" i="3"/>
  <c r="BL20" i="3"/>
  <c r="BK20" i="3"/>
  <c r="BJ20" i="3"/>
  <c r="BI20" i="3"/>
  <c r="BH20" i="3"/>
  <c r="BN19" i="3"/>
  <c r="BM19" i="3"/>
  <c r="BL19" i="3"/>
  <c r="BK19" i="3"/>
  <c r="BJ19" i="3"/>
  <c r="BI19" i="3"/>
  <c r="BH19" i="3"/>
  <c r="BN18" i="3"/>
  <c r="BM18" i="3"/>
  <c r="BL18" i="3"/>
  <c r="BK18" i="3"/>
  <c r="BJ18" i="3"/>
  <c r="BI18" i="3"/>
  <c r="BH18" i="3"/>
  <c r="BN17" i="3"/>
  <c r="BM17" i="3"/>
  <c r="BL17" i="3"/>
  <c r="BK17" i="3"/>
  <c r="BJ17" i="3"/>
  <c r="BI17" i="3"/>
  <c r="BH17" i="3"/>
  <c r="BN16" i="3"/>
  <c r="BM16" i="3"/>
  <c r="BL16" i="3"/>
  <c r="BK16" i="3"/>
  <c r="BJ16" i="3"/>
  <c r="BI16" i="3"/>
  <c r="BH16" i="3"/>
  <c r="BN15" i="3"/>
  <c r="BM15" i="3"/>
  <c r="BL15" i="3"/>
  <c r="BK15" i="3"/>
  <c r="BJ15" i="3"/>
  <c r="BI15" i="3"/>
  <c r="BH15" i="3"/>
  <c r="BN14" i="3"/>
  <c r="BM14" i="3"/>
  <c r="BL14" i="3"/>
  <c r="BK14" i="3"/>
  <c r="BJ14" i="3"/>
  <c r="BI14" i="3"/>
  <c r="BH14" i="3"/>
  <c r="BN13" i="3"/>
  <c r="BM13" i="3"/>
  <c r="BL13" i="3"/>
  <c r="BK13" i="3"/>
  <c r="BJ13" i="3"/>
  <c r="BI13" i="3"/>
  <c r="BH13" i="3"/>
  <c r="BN12" i="3"/>
  <c r="BM12" i="3"/>
  <c r="BL12" i="3"/>
  <c r="BK12" i="3"/>
  <c r="BJ12" i="3"/>
  <c r="BI12" i="3"/>
  <c r="BH12" i="3"/>
  <c r="BN11" i="3"/>
  <c r="BM11" i="3"/>
  <c r="BL11" i="3"/>
  <c r="BK11" i="3"/>
  <c r="BJ11" i="3"/>
  <c r="BI11" i="3"/>
  <c r="BH11" i="3"/>
  <c r="BN10" i="3"/>
  <c r="BM10" i="3"/>
  <c r="BL10" i="3"/>
  <c r="BK10" i="3"/>
  <c r="BJ10" i="3"/>
  <c r="BI10" i="3"/>
  <c r="BH10" i="3"/>
  <c r="BN9" i="3"/>
  <c r="BM9" i="3"/>
  <c r="BL9" i="3"/>
  <c r="BK9" i="3"/>
  <c r="BJ9" i="3"/>
  <c r="BI9" i="3"/>
  <c r="BH9" i="3"/>
  <c r="BN8" i="3"/>
  <c r="BM8" i="3"/>
  <c r="BL8" i="3"/>
  <c r="BK8" i="3"/>
  <c r="BJ8" i="3"/>
  <c r="BI8" i="3"/>
  <c r="BH8" i="3"/>
  <c r="BN7" i="3"/>
  <c r="BM7" i="3"/>
  <c r="BL7" i="3"/>
  <c r="BK7" i="3"/>
  <c r="BJ7" i="3"/>
  <c r="BI7" i="3"/>
  <c r="BH7" i="3"/>
  <c r="BN6" i="3"/>
  <c r="BM6" i="3"/>
  <c r="BL6" i="3"/>
  <c r="BK6" i="3"/>
  <c r="BJ6" i="3"/>
  <c r="BI6" i="3"/>
  <c r="BH6" i="3"/>
  <c r="BN5" i="3"/>
  <c r="BM5" i="3"/>
  <c r="BL5" i="3"/>
  <c r="BK5" i="3"/>
  <c r="BJ5" i="3"/>
  <c r="BI5" i="3"/>
  <c r="BH5" i="3"/>
  <c r="BN4" i="3"/>
  <c r="BM4" i="3"/>
  <c r="BL4" i="3"/>
  <c r="BK4" i="3"/>
  <c r="BJ4" i="3"/>
  <c r="BI4" i="3"/>
  <c r="BH4" i="3"/>
  <c r="BL29" i="3" l="1"/>
  <c r="BJ29" i="3"/>
  <c r="BJ30" i="3"/>
  <c r="BJ31" i="3" s="1"/>
  <c r="BJ28" i="3"/>
  <c r="BK29" i="3"/>
  <c r="BK30" i="3"/>
  <c r="BK31" i="3" s="1"/>
  <c r="BK28" i="3"/>
  <c r="BM30" i="3"/>
  <c r="BM31" i="3" s="1"/>
  <c r="BM29" i="3"/>
  <c r="BM28" i="3"/>
  <c r="BN29" i="3"/>
  <c r="BL28" i="3"/>
  <c r="BN28" i="3"/>
  <c r="BH30" i="3"/>
  <c r="BH31" i="3" s="1"/>
  <c r="BH28" i="3"/>
  <c r="BH29" i="3"/>
  <c r="BL30" i="3"/>
  <c r="BL31" i="3" s="1"/>
  <c r="BI28" i="3"/>
  <c r="BI29" i="3"/>
  <c r="BI30" i="3"/>
  <c r="BI31" i="3" s="1"/>
  <c r="BN30" i="3"/>
  <c r="BN31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</calcChain>
</file>

<file path=xl/comments1.xml><?xml version="1.0" encoding="utf-8"?>
<comments xmlns="http://schemas.openxmlformats.org/spreadsheetml/2006/main">
  <authors>
    <author>Pete Kines</author>
  </authors>
  <commentList>
    <comment ref="H2" authorId="0" shapeId="0">
      <text>
        <r>
          <rPr>
            <b/>
            <sz val="8"/>
            <color indexed="81"/>
            <rFont val="Tahoma"/>
          </rPr>
          <t>Pete Kines:</t>
        </r>
        <r>
          <rPr>
            <sz val="8"/>
            <color indexed="81"/>
            <rFont val="Tahoma"/>
          </rPr>
          <t xml:space="preserve">
If C=2 write type of managerial position under comments
</t>
        </r>
      </text>
    </comment>
  </commentList>
</comments>
</file>

<file path=xl/sharedStrings.xml><?xml version="1.0" encoding="utf-8"?>
<sst xmlns="http://schemas.openxmlformats.org/spreadsheetml/2006/main" count="95" uniqueCount="93">
  <si>
    <t>Example</t>
  </si>
  <si>
    <t>a1</t>
  </si>
  <si>
    <t>a2</t>
  </si>
  <si>
    <t>a4</t>
  </si>
  <si>
    <t>a6</t>
  </si>
  <si>
    <t>a7</t>
  </si>
  <si>
    <t>a10</t>
  </si>
  <si>
    <t>a11</t>
  </si>
  <si>
    <t>a12</t>
  </si>
  <si>
    <t>a14</t>
  </si>
  <si>
    <t>a16</t>
  </si>
  <si>
    <t>a17</t>
  </si>
  <si>
    <t>a19</t>
  </si>
  <si>
    <t>a20</t>
  </si>
  <si>
    <t>a22</t>
  </si>
  <si>
    <t>a23</t>
  </si>
  <si>
    <t>a24</t>
  </si>
  <si>
    <t>a27</t>
  </si>
  <si>
    <t>a33</t>
  </si>
  <si>
    <t>a36</t>
  </si>
  <si>
    <t>a37</t>
  </si>
  <si>
    <t>a38</t>
  </si>
  <si>
    <t>a39</t>
  </si>
  <si>
    <t>a40</t>
  </si>
  <si>
    <t>a42</t>
  </si>
  <si>
    <t>a43</t>
  </si>
  <si>
    <t>a44</t>
  </si>
  <si>
    <t>a46</t>
  </si>
  <si>
    <t>a48</t>
  </si>
  <si>
    <t>a50</t>
  </si>
  <si>
    <t>Item C=Manager; "The supervisors should talk more about safety in their daily exchanges with us"</t>
  </si>
  <si>
    <t>Number</t>
  </si>
  <si>
    <t>Construction</t>
  </si>
  <si>
    <t>a3r</t>
  </si>
  <si>
    <t>a5r</t>
  </si>
  <si>
    <t>a8r</t>
  </si>
  <si>
    <t>a9r</t>
  </si>
  <si>
    <t>a13r</t>
  </si>
  <si>
    <t>a15r</t>
  </si>
  <si>
    <t>a18r</t>
  </si>
  <si>
    <t>a21r</t>
  </si>
  <si>
    <t>a25r</t>
  </si>
  <si>
    <t>a26r</t>
  </si>
  <si>
    <t>a28r</t>
  </si>
  <si>
    <t>a29r</t>
  </si>
  <si>
    <t>a30r</t>
  </si>
  <si>
    <t>a31r</t>
  </si>
  <si>
    <t>a32r</t>
  </si>
  <si>
    <t>a34r</t>
  </si>
  <si>
    <t>a35r</t>
  </si>
  <si>
    <t>a41r</t>
  </si>
  <si>
    <t>a45r</t>
  </si>
  <si>
    <t>a47r</t>
  </si>
  <si>
    <t>a49r</t>
  </si>
  <si>
    <t>A</t>
  </si>
  <si>
    <t>B</t>
  </si>
  <si>
    <t>C</t>
  </si>
  <si>
    <t>2. Management safety empowerment</t>
  </si>
  <si>
    <t>3. Management safety justice</t>
  </si>
  <si>
    <t>4. Workers' safety commitment</t>
  </si>
  <si>
    <t>5. Workers safety priority and risk non-acceptance</t>
  </si>
  <si>
    <t>6. Safety communication , lerning and trust in co-workers safety competenece</t>
  </si>
  <si>
    <t>7. Workers trust in efficiency of safety systems</t>
  </si>
  <si>
    <t>Age</t>
  </si>
  <si>
    <t>Gender
male=1
female=2</t>
  </si>
  <si>
    <t>Worker=1
Leader=2</t>
  </si>
  <si>
    <t>Group</t>
  </si>
  <si>
    <t>Branch</t>
  </si>
  <si>
    <t>version</t>
  </si>
  <si>
    <t>Language</t>
  </si>
  <si>
    <t>Norwegian</t>
  </si>
  <si>
    <t>Dim1 - Management safety
 priority and ability</t>
  </si>
  <si>
    <t>Dim2 - Management safety 
empowerment</t>
  </si>
  <si>
    <t>Dim3 - Management 
safety justice</t>
  </si>
  <si>
    <t>Dim4 - Worker 
safety commitment</t>
  </si>
  <si>
    <t>Dim5 - Workers' safety priority 
and risk non-acceptance</t>
  </si>
  <si>
    <t>Dim6 - Peer safety
communication, learning, 
and trust in safety ability</t>
  </si>
  <si>
    <t>Dim7 - Workers' trust in the 
efficacy of safety systems</t>
  </si>
  <si>
    <t>.</t>
  </si>
  <si>
    <t>Comments</t>
  </si>
  <si>
    <t xml:space="preserve">These mean dimension scores are shown in the diagram </t>
  </si>
  <si>
    <t>Work
site</t>
  </si>
  <si>
    <r>
      <t xml:space="preserve">1. Management safety priority and ability
</t>
    </r>
    <r>
      <rPr>
        <i/>
        <sz val="10"/>
        <rFont val="Arial"/>
        <family val="2"/>
      </rPr>
      <t>(enter results directly as they are - do not reverse them)</t>
    </r>
  </si>
  <si>
    <t>Standard Deviation</t>
  </si>
  <si>
    <t>Mean - with negated items reversed</t>
  </si>
  <si>
    <t xml:space="preserve">Remember to delete this example from your data </t>
  </si>
  <si>
    <t>Variance</t>
  </si>
  <si>
    <t>English</t>
  </si>
  <si>
    <t>Manufacturing</t>
  </si>
  <si>
    <t>Item C=Manager; "We are hesitant to report accidents to our leaders"</t>
  </si>
  <si>
    <t>Standard error of the mean</t>
  </si>
  <si>
    <t>Etc. add more rows as needed</t>
  </si>
  <si>
    <t xml:space="preserve">Dimension scores - calculated automatically taking into consideration the reversed or negated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</si>
</sst>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9" x14ac:knownFonts="1"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0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  <font>
      <sz val="10"/>
      <name val="Arial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2" fontId="6" fillId="0" borderId="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64" fontId="5" fillId="5" borderId="5" xfId="1" applyFont="1" applyFill="1" applyBorder="1" applyAlignment="1">
      <alignment horizontal="center"/>
    </xf>
    <xf numFmtId="164" fontId="5" fillId="5" borderId="5" xfId="1" applyNumberFormat="1" applyFont="1" applyFill="1" applyBorder="1" applyAlignment="1">
      <alignment horizontal="center"/>
    </xf>
    <xf numFmtId="0" fontId="0" fillId="0" borderId="7" xfId="0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5" fillId="5" borderId="1" xfId="1" applyFont="1" applyFill="1" applyBorder="1" applyAlignment="1">
      <alignment horizontal="center"/>
    </xf>
    <xf numFmtId="164" fontId="5" fillId="5" borderId="1" xfId="1" applyNumberFormat="1" applyFont="1" applyFill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164" fontId="4" fillId="6" borderId="22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</xf>
    <xf numFmtId="164" fontId="5" fillId="5" borderId="8" xfId="1" applyFont="1" applyFill="1" applyBorder="1" applyAlignment="1">
      <alignment horizontal="center"/>
    </xf>
    <xf numFmtId="164" fontId="5" fillId="5" borderId="8" xfId="1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18" xfId="0" applyFill="1" applyBorder="1" applyAlignment="1">
      <alignment horizontal="center" wrapText="1"/>
    </xf>
    <xf numFmtId="0" fontId="0" fillId="0" borderId="11" xfId="0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29" xfId="0" applyNumberFormat="1" applyBorder="1" applyAlignment="1" applyProtection="1">
      <alignment horizontal="center"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64" fontId="4" fillId="6" borderId="7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51788560440169"/>
          <c:y val="0.16780667922920858"/>
          <c:w val="0.48977104595988163"/>
          <c:h val="0.74879343676899213"/>
        </c:manualLayout>
      </c:layout>
      <c:radarChart>
        <c:radarStyle val="marker"/>
        <c:varyColors val="0"/>
        <c:ser>
          <c:idx val="1"/>
          <c:order val="0"/>
          <c:tx>
            <c:strRef>
              <c:f>'NOSACQ-50 data entry'!$A$28</c:f>
              <c:strCache>
                <c:ptCount val="1"/>
                <c:pt idx="0">
                  <c:v>Mean - with negated items reversed</c:v>
                </c:pt>
              </c:strCache>
            </c:strRef>
          </c:tx>
          <c:spPr>
            <a:ln w="762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'NOSACQ-50 data entry'!$BH$2:$BN$2</c:f>
              <c:strCache>
                <c:ptCount val="7"/>
                <c:pt idx="0">
                  <c:v>Dim1 - Management safety
 priority and ability</c:v>
                </c:pt>
                <c:pt idx="1">
                  <c:v>Dim2 - Management safety 
empowerment</c:v>
                </c:pt>
                <c:pt idx="2">
                  <c:v>Dim3 - Management 
safety justice</c:v>
                </c:pt>
                <c:pt idx="3">
                  <c:v>Dim4 - Worker 
safety commitment</c:v>
                </c:pt>
                <c:pt idx="4">
                  <c:v>Dim5 - Workers' safety priority 
and risk non-acceptance</c:v>
                </c:pt>
                <c:pt idx="5">
                  <c:v>Dim6 - Peer safety
communication, learning, 
and trust in safety ability</c:v>
                </c:pt>
                <c:pt idx="6">
                  <c:v>Dim7 - Workers' trust in the 
efficacy of safety systems</c:v>
                </c:pt>
              </c:strCache>
            </c:strRef>
          </c:cat>
          <c:val>
            <c:numRef>
              <c:f>'NOSACQ-50 data entry'!$BH$28:$BN$28</c:f>
              <c:numCache>
                <c:formatCode>_ * #,##0.00_ ;_ * \-#,##0.00_ ;_ * "-"??_ ;_ @_ </c:formatCode>
                <c:ptCount val="7"/>
                <c:pt idx="0">
                  <c:v>3.4444444444444446</c:v>
                </c:pt>
                <c:pt idx="1">
                  <c:v>2.9285714285714288</c:v>
                </c:pt>
                <c:pt idx="2">
                  <c:v>3.166666666666667</c:v>
                </c:pt>
                <c:pt idx="3">
                  <c:v>3.25</c:v>
                </c:pt>
                <c:pt idx="4">
                  <c:v>3.4285714285714284</c:v>
                </c:pt>
                <c:pt idx="5">
                  <c:v>3.125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E-4AFC-8A0B-ACB5C140F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22400"/>
        <c:axId val="104023936"/>
      </c:radarChart>
      <c:catAx>
        <c:axId val="1040224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4023936"/>
        <c:crosses val="autoZero"/>
        <c:auto val="1"/>
        <c:lblAlgn val="ctr"/>
        <c:lblOffset val="100"/>
        <c:noMultiLvlLbl val="0"/>
      </c:catAx>
      <c:valAx>
        <c:axId val="104023936"/>
        <c:scaling>
          <c:orientation val="minMax"/>
          <c:max val="3.8"/>
          <c:min val="2.4"/>
        </c:scaling>
        <c:delete val="0"/>
        <c:axPos val="l"/>
        <c:majorGridlines/>
        <c:numFmt formatCode="#,##0.0" sourceLinked="0"/>
        <c:majorTickMark val="cross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40224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4746485617921687"/>
          <c:y val="0.10156797524758499"/>
          <c:w val="7.9549137728700273E-2"/>
          <c:h val="4.2818645740597551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531" cy="607468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0.14251</cdr:x>
      <cdr:y>0.11182</cdr:y>
    </cdr:from>
    <cdr:to>
      <cdr:x>0.3447</cdr:x>
      <cdr:y>0.16023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326696" y="679626"/>
          <a:ext cx="1882322" cy="29422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+mn-lt"/>
              <a:cs typeface="Arial" pitchFamily="34" charset="0"/>
            </a:rPr>
            <a:t>Scale</a:t>
          </a:r>
          <a:r>
            <a:rPr lang="en-US" sz="1200">
              <a:latin typeface="+mn-lt"/>
              <a:cs typeface="Arial" pitchFamily="34" charset="0"/>
            </a:rPr>
            <a:t> 1 (poor) til 4 (good)</a:t>
          </a:r>
          <a:endParaRPr lang="en-US" sz="1050"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0.79528</cdr:x>
      <cdr:y>0.81526</cdr:y>
    </cdr:from>
    <cdr:to>
      <cdr:x>0.99213</cdr:x>
      <cdr:y>0.95582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7400192" y="4957885"/>
          <a:ext cx="1831731" cy="8548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/>
            <a:t>This diagram is generated automatically based on the  results in </a:t>
          </a:r>
          <a:r>
            <a:rPr lang="en-GB" sz="1200" baseline="0"/>
            <a:t>the 'NOSACQ-50 data entry'</a:t>
          </a:r>
          <a:endParaRPr lang="en-GB" sz="1200"/>
        </a:p>
      </cdr:txBody>
    </cdr:sp>
  </cdr:relSizeAnchor>
  <cdr:relSizeAnchor xmlns:cdr="http://schemas.openxmlformats.org/drawingml/2006/chartDrawing">
    <cdr:from>
      <cdr:x>0.37008</cdr:x>
      <cdr:y>0.0241</cdr:y>
    </cdr:from>
    <cdr:to>
      <cdr:x>0.62598</cdr:x>
      <cdr:y>0.07229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3443654" y="146538"/>
          <a:ext cx="2381250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600" b="1" u="sng"/>
            <a:t>NOSACQ-50 results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O31"/>
  <sheetViews>
    <sheetView showGridLines="0" tabSelected="1" zoomScaleNormal="100" workbookViewId="0">
      <pane xSplit="8" ySplit="4" topLeftCell="I5" activePane="bottomRight" state="frozen"/>
      <selection activeCell="Q49" sqref="Q49"/>
      <selection pane="topRight" activeCell="Q49" sqref="Q49"/>
      <selection pane="bottomLeft" activeCell="Q49" sqref="Q49"/>
      <selection pane="bottomRight" activeCell="E1" sqref="E1"/>
    </sheetView>
  </sheetViews>
  <sheetFormatPr defaultColWidth="4.36328125" defaultRowHeight="13" x14ac:dyDescent="0.3"/>
  <cols>
    <col min="1" max="1" width="9.453125" style="1" customWidth="1"/>
    <col min="2" max="2" width="5.54296875" style="2" customWidth="1"/>
    <col min="3" max="3" width="6.54296875" style="2" bestFit="1" customWidth="1"/>
    <col min="4" max="4" width="10.6328125" style="2" bestFit="1" customWidth="1"/>
    <col min="5" max="5" width="12.08984375" style="2" bestFit="1" customWidth="1"/>
    <col min="6" max="6" width="4.36328125" style="3" customWidth="1"/>
    <col min="7" max="7" width="9.08984375" style="3" customWidth="1"/>
    <col min="8" max="8" width="9.54296875" style="1" bestFit="1" customWidth="1"/>
    <col min="9" max="17" width="4.36328125" style="1" customWidth="1"/>
    <col min="18" max="26" width="4.36328125" style="3" customWidth="1"/>
    <col min="27" max="36" width="4.36328125" style="1" customWidth="1"/>
    <col min="37" max="45" width="4.36328125" style="3" customWidth="1"/>
    <col min="46" max="58" width="4.36328125" style="1" customWidth="1"/>
    <col min="59" max="59" width="24.90625" style="4" customWidth="1"/>
    <col min="60" max="66" width="6.08984375" style="27" customWidth="1"/>
    <col min="67" max="67" width="50.54296875" style="41" customWidth="1"/>
    <col min="68" max="16384" width="4.36328125" style="5"/>
  </cols>
  <sheetData>
    <row r="1" spans="1:67" ht="38.5" customHeight="1" thickBot="1" x14ac:dyDescent="0.35">
      <c r="A1" s="37"/>
      <c r="B1" s="34"/>
      <c r="C1" s="34"/>
      <c r="D1" s="32" t="s">
        <v>69</v>
      </c>
      <c r="E1" s="34"/>
      <c r="F1" s="62" t="s">
        <v>63</v>
      </c>
      <c r="G1" s="36" t="s">
        <v>64</v>
      </c>
      <c r="H1" s="36" t="s">
        <v>65</v>
      </c>
      <c r="I1" s="69" t="s">
        <v>82</v>
      </c>
      <c r="J1" s="70"/>
      <c r="K1" s="70"/>
      <c r="L1" s="70"/>
      <c r="M1" s="70"/>
      <c r="N1" s="70"/>
      <c r="O1" s="70"/>
      <c r="P1" s="70"/>
      <c r="Q1" s="70"/>
      <c r="R1" s="69" t="s">
        <v>57</v>
      </c>
      <c r="S1" s="70"/>
      <c r="T1" s="70"/>
      <c r="U1" s="70"/>
      <c r="V1" s="70"/>
      <c r="W1" s="70"/>
      <c r="X1" s="70"/>
      <c r="Y1" s="69" t="s">
        <v>58</v>
      </c>
      <c r="Z1" s="70"/>
      <c r="AA1" s="70"/>
      <c r="AB1" s="70"/>
      <c r="AC1" s="70"/>
      <c r="AD1" s="70"/>
      <c r="AE1" s="70" t="s">
        <v>59</v>
      </c>
      <c r="AF1" s="70"/>
      <c r="AG1" s="70"/>
      <c r="AH1" s="70"/>
      <c r="AI1" s="70"/>
      <c r="AJ1" s="70"/>
      <c r="AK1" s="69" t="s">
        <v>60</v>
      </c>
      <c r="AL1" s="70"/>
      <c r="AM1" s="70"/>
      <c r="AN1" s="70"/>
      <c r="AO1" s="70"/>
      <c r="AP1" s="70"/>
      <c r="AQ1" s="70"/>
      <c r="AR1" s="69" t="s">
        <v>61</v>
      </c>
      <c r="AS1" s="70"/>
      <c r="AT1" s="70"/>
      <c r="AU1" s="70"/>
      <c r="AV1" s="70"/>
      <c r="AW1" s="70"/>
      <c r="AX1" s="70"/>
      <c r="AY1" s="70"/>
      <c r="AZ1" s="69" t="s">
        <v>62</v>
      </c>
      <c r="BA1" s="70"/>
      <c r="BB1" s="70"/>
      <c r="BC1" s="70"/>
      <c r="BD1" s="70"/>
      <c r="BE1" s="70"/>
      <c r="BF1" s="70"/>
      <c r="BG1" s="45"/>
      <c r="BH1" s="85" t="s">
        <v>92</v>
      </c>
      <c r="BI1" s="86"/>
      <c r="BJ1" s="86"/>
      <c r="BK1" s="86"/>
      <c r="BL1" s="86"/>
      <c r="BM1" s="86"/>
      <c r="BN1" s="87"/>
    </row>
    <row r="2" spans="1:67" ht="26" thickBot="1" x14ac:dyDescent="0.35">
      <c r="A2" s="38" t="s">
        <v>31</v>
      </c>
      <c r="B2" s="61" t="s">
        <v>81</v>
      </c>
      <c r="C2" s="33" t="s">
        <v>66</v>
      </c>
      <c r="D2" s="33" t="s">
        <v>68</v>
      </c>
      <c r="E2" s="33" t="s">
        <v>67</v>
      </c>
      <c r="F2" s="35" t="s">
        <v>54</v>
      </c>
      <c r="G2" s="28" t="s">
        <v>55</v>
      </c>
      <c r="H2" s="28" t="s">
        <v>56</v>
      </c>
      <c r="I2" s="29" t="s">
        <v>1</v>
      </c>
      <c r="J2" s="29" t="s">
        <v>2</v>
      </c>
      <c r="K2" s="30" t="s">
        <v>33</v>
      </c>
      <c r="L2" s="29" t="s">
        <v>3</v>
      </c>
      <c r="M2" s="30" t="s">
        <v>34</v>
      </c>
      <c r="N2" s="29" t="s">
        <v>4</v>
      </c>
      <c r="O2" s="29" t="s">
        <v>5</v>
      </c>
      <c r="P2" s="30" t="s">
        <v>35</v>
      </c>
      <c r="Q2" s="30" t="s">
        <v>36</v>
      </c>
      <c r="R2" s="29" t="s">
        <v>6</v>
      </c>
      <c r="S2" s="29" t="s">
        <v>7</v>
      </c>
      <c r="T2" s="29" t="s">
        <v>8</v>
      </c>
      <c r="U2" s="30" t="s">
        <v>37</v>
      </c>
      <c r="V2" s="29" t="s">
        <v>9</v>
      </c>
      <c r="W2" s="30" t="s">
        <v>38</v>
      </c>
      <c r="X2" s="29" t="s">
        <v>10</v>
      </c>
      <c r="Y2" s="29" t="s">
        <v>11</v>
      </c>
      <c r="Z2" s="30" t="s">
        <v>39</v>
      </c>
      <c r="AA2" s="29" t="s">
        <v>12</v>
      </c>
      <c r="AB2" s="29" t="s">
        <v>13</v>
      </c>
      <c r="AC2" s="30" t="s">
        <v>40</v>
      </c>
      <c r="AD2" s="29" t="s">
        <v>14</v>
      </c>
      <c r="AE2" s="31" t="s">
        <v>15</v>
      </c>
      <c r="AF2" s="29" t="s">
        <v>16</v>
      </c>
      <c r="AG2" s="30" t="s">
        <v>41</v>
      </c>
      <c r="AH2" s="30" t="s">
        <v>42</v>
      </c>
      <c r="AI2" s="29" t="s">
        <v>17</v>
      </c>
      <c r="AJ2" s="30" t="s">
        <v>43</v>
      </c>
      <c r="AK2" s="30" t="s">
        <v>44</v>
      </c>
      <c r="AL2" s="30" t="s">
        <v>45</v>
      </c>
      <c r="AM2" s="30" t="s">
        <v>46</v>
      </c>
      <c r="AN2" s="30" t="s">
        <v>47</v>
      </c>
      <c r="AO2" s="29" t="s">
        <v>18</v>
      </c>
      <c r="AP2" s="30" t="s">
        <v>48</v>
      </c>
      <c r="AQ2" s="30" t="s">
        <v>49</v>
      </c>
      <c r="AR2" s="29" t="s">
        <v>19</v>
      </c>
      <c r="AS2" s="29" t="s">
        <v>20</v>
      </c>
      <c r="AT2" s="29" t="s">
        <v>21</v>
      </c>
      <c r="AU2" s="29" t="s">
        <v>22</v>
      </c>
      <c r="AV2" s="29" t="s">
        <v>23</v>
      </c>
      <c r="AW2" s="30" t="s">
        <v>50</v>
      </c>
      <c r="AX2" s="29" t="s">
        <v>24</v>
      </c>
      <c r="AY2" s="29" t="s">
        <v>25</v>
      </c>
      <c r="AZ2" s="29" t="s">
        <v>26</v>
      </c>
      <c r="BA2" s="30" t="s">
        <v>51</v>
      </c>
      <c r="BB2" s="29" t="s">
        <v>27</v>
      </c>
      <c r="BC2" s="30" t="s">
        <v>52</v>
      </c>
      <c r="BD2" s="29" t="s">
        <v>28</v>
      </c>
      <c r="BE2" s="30" t="s">
        <v>53</v>
      </c>
      <c r="BF2" s="29" t="s">
        <v>29</v>
      </c>
      <c r="BG2" s="55" t="s">
        <v>79</v>
      </c>
      <c r="BH2" s="58" t="s">
        <v>71</v>
      </c>
      <c r="BI2" s="59" t="s">
        <v>72</v>
      </c>
      <c r="BJ2" s="59" t="s">
        <v>73</v>
      </c>
      <c r="BK2" s="59" t="s">
        <v>74</v>
      </c>
      <c r="BL2" s="59" t="s">
        <v>75</v>
      </c>
      <c r="BM2" s="59" t="s">
        <v>76</v>
      </c>
      <c r="BN2" s="60" t="s">
        <v>77</v>
      </c>
      <c r="BO2" s="41" t="s">
        <v>78</v>
      </c>
    </row>
    <row r="3" spans="1:67" s="9" customFormat="1" thickBot="1" x14ac:dyDescent="0.3">
      <c r="A3" s="39" t="s">
        <v>0</v>
      </c>
      <c r="B3" s="40">
        <v>1</v>
      </c>
      <c r="C3" s="40">
        <v>3</v>
      </c>
      <c r="D3" s="40" t="s">
        <v>87</v>
      </c>
      <c r="E3" s="40" t="s">
        <v>88</v>
      </c>
      <c r="F3" s="74">
        <v>26</v>
      </c>
      <c r="G3" s="6">
        <v>2</v>
      </c>
      <c r="H3" s="6">
        <v>1</v>
      </c>
      <c r="I3" s="6">
        <v>3</v>
      </c>
      <c r="J3" s="6">
        <v>4</v>
      </c>
      <c r="K3" s="6">
        <v>2</v>
      </c>
      <c r="L3" s="6">
        <v>4</v>
      </c>
      <c r="M3" s="6">
        <v>2</v>
      </c>
      <c r="N3" s="6">
        <v>3</v>
      </c>
      <c r="O3" s="6">
        <v>4</v>
      </c>
      <c r="P3" s="6">
        <v>2</v>
      </c>
      <c r="Q3" s="6">
        <v>1</v>
      </c>
      <c r="R3" s="6">
        <v>4</v>
      </c>
      <c r="S3" s="6">
        <v>3</v>
      </c>
      <c r="T3" s="6">
        <v>3</v>
      </c>
      <c r="U3" s="6">
        <v>2</v>
      </c>
      <c r="V3" s="6">
        <v>3</v>
      </c>
      <c r="W3" s="6">
        <v>2</v>
      </c>
      <c r="X3" s="6">
        <v>4</v>
      </c>
      <c r="Y3" s="6">
        <v>3</v>
      </c>
      <c r="Z3" s="6">
        <v>1</v>
      </c>
      <c r="AA3" s="6">
        <v>4</v>
      </c>
      <c r="AB3" s="6">
        <v>3</v>
      </c>
      <c r="AC3" s="6">
        <v>2</v>
      </c>
      <c r="AD3" s="6">
        <v>4</v>
      </c>
      <c r="AE3" s="7">
        <v>3</v>
      </c>
      <c r="AF3" s="6">
        <v>4</v>
      </c>
      <c r="AG3" s="6">
        <v>2</v>
      </c>
      <c r="AH3" s="6">
        <v>1</v>
      </c>
      <c r="AI3" s="6">
        <v>3</v>
      </c>
      <c r="AJ3" s="6">
        <v>2</v>
      </c>
      <c r="AK3" s="6">
        <v>2</v>
      </c>
      <c r="AL3" s="6">
        <v>1</v>
      </c>
      <c r="AM3" s="6">
        <v>2</v>
      </c>
      <c r="AN3" s="6">
        <v>1</v>
      </c>
      <c r="AO3" s="6">
        <v>3</v>
      </c>
      <c r="AP3" s="6">
        <v>1</v>
      </c>
      <c r="AQ3" s="6">
        <v>2</v>
      </c>
      <c r="AR3" s="6">
        <v>4</v>
      </c>
      <c r="AS3" s="6">
        <v>3</v>
      </c>
      <c r="AT3" s="6">
        <v>4</v>
      </c>
      <c r="AU3" s="6">
        <v>3</v>
      </c>
      <c r="AV3" s="6">
        <v>3</v>
      </c>
      <c r="AW3" s="6">
        <v>1</v>
      </c>
      <c r="AX3" s="6">
        <v>4</v>
      </c>
      <c r="AY3" s="6">
        <v>3</v>
      </c>
      <c r="AZ3" s="6">
        <v>3</v>
      </c>
      <c r="BA3" s="6">
        <v>1</v>
      </c>
      <c r="BB3" s="6">
        <v>4</v>
      </c>
      <c r="BC3" s="6">
        <v>2</v>
      </c>
      <c r="BD3" s="6">
        <v>3</v>
      </c>
      <c r="BE3" s="6">
        <v>1</v>
      </c>
      <c r="BF3" s="6">
        <v>4</v>
      </c>
      <c r="BG3" s="8" t="s">
        <v>89</v>
      </c>
      <c r="BH3" s="56">
        <f>IF(COUNT(I3:Q3)&gt;=5, (I3+J3+L3+N3+O3+(IF(ISBLANK(K3),0,(5-K3)))+(IF(ISBLANK(M3),0,(5-M3)))+(IF(ISBLANK(P3),0,(5-P3)))+(IF(ISBLANK(Q3),0,(5-Q3))))/COUNT(I3:Q3), "")</f>
        <v>3.4444444444444446</v>
      </c>
      <c r="BI3" s="56">
        <f>IF(COUNT(R3:X3)&gt;=4, (R3+S3+T3+V3+X3+(IF(ISBLANK(U3),0,(5-U3)))+(IF(ISBLANK(W3),0,(5-W3))))/COUNT(R3:X3), "")</f>
        <v>3.2857142857142856</v>
      </c>
      <c r="BJ3" s="56">
        <f>IF(COUNT(Y3:AD3)&gt;=3, (Y3+AA3+AB3+AD3+(IF(ISBLANK(Z3),0,(5-Z3)))+(IF(ISBLANK(AC3),0,(5-AC3))))/COUNT(Y3:AD3), "")</f>
        <v>3.5</v>
      </c>
      <c r="BK3" s="56">
        <f>IF(COUNT(AE3:AJ3)&gt;=3, (AE3+AF3+AI3+(IF(ISBLANK(AG3),0,(5-AG3)))+(IF(ISBLANK(AH3),0,(5-AH3)))+(IF(ISBLANK(AJ3),0,(5-AJ3))))/COUNT(AE3:AJ3), "")</f>
        <v>3.3333333333333335</v>
      </c>
      <c r="BL3" s="57">
        <f>IF(COUNT(AK3:AQ3)&gt;=4, (AO3+(IF(ISBLANK(AK3),0,(5-AK3)))+(IF(ISBLANK(AL3),0,(5-AL3)))+(IF(ISBLANK(AM3),0,(5-AM3)))+(IF(ISBLANK(AN3),0,(5-AN3)))+(IF(ISBLANK(AP3),0,(5-AP3)))+(IF(ISBLANK(AQ3),0,(5-AQ3))))/COUNT(AK3:AQ3), "")</f>
        <v>3.4285714285714284</v>
      </c>
      <c r="BM3" s="56">
        <f>IF(COUNT(AR3:AY3)&gt;=4, (AR3+AS3+AT3+AU3+AV3+AX3+AY3+(IF(ISBLANK(AW3),0,(5-AW3))))/COUNT(AR3:AY3), "")</f>
        <v>3.5</v>
      </c>
      <c r="BN3" s="56">
        <f>IF(COUNT(AZ3:BF3)&gt;=4, (AZ3+BB3+BD3+BF3+(IF(ISBLANK(BA3),0,(5-BA3)))+(IF(ISBLANK(BC3),0,(5-BC3)))+(IF(ISBLANK(BE3),0,(5-BE3))))/COUNT(AZ3:BF3), "")</f>
        <v>3.5714285714285716</v>
      </c>
      <c r="BO3" s="71" t="s">
        <v>85</v>
      </c>
    </row>
    <row r="4" spans="1:67" s="9" customFormat="1" thickBot="1" x14ac:dyDescent="0.3">
      <c r="A4" s="75" t="s">
        <v>0</v>
      </c>
      <c r="B4" s="76">
        <v>2</v>
      </c>
      <c r="C4" s="76">
        <v>5</v>
      </c>
      <c r="D4" s="76" t="s">
        <v>70</v>
      </c>
      <c r="E4" s="76" t="s">
        <v>32</v>
      </c>
      <c r="F4" s="75">
        <v>47</v>
      </c>
      <c r="G4" s="7">
        <v>1</v>
      </c>
      <c r="H4" s="6">
        <v>2</v>
      </c>
      <c r="I4" s="6">
        <v>4</v>
      </c>
      <c r="J4" s="6">
        <v>3</v>
      </c>
      <c r="K4" s="6">
        <v>1</v>
      </c>
      <c r="L4" s="6">
        <v>3</v>
      </c>
      <c r="M4" s="6">
        <v>2</v>
      </c>
      <c r="N4" s="6">
        <v>4</v>
      </c>
      <c r="O4" s="6">
        <v>3</v>
      </c>
      <c r="P4" s="6">
        <v>1</v>
      </c>
      <c r="Q4" s="6">
        <v>2</v>
      </c>
      <c r="R4" s="6">
        <v>2</v>
      </c>
      <c r="S4" s="6">
        <v>1</v>
      </c>
      <c r="T4" s="6">
        <v>2</v>
      </c>
      <c r="U4" s="6">
        <v>1</v>
      </c>
      <c r="V4" s="6">
        <v>3</v>
      </c>
      <c r="W4" s="6">
        <v>1</v>
      </c>
      <c r="X4" s="6">
        <v>2</v>
      </c>
      <c r="Y4" s="6">
        <v>3</v>
      </c>
      <c r="Z4" s="6">
        <v>2</v>
      </c>
      <c r="AA4" s="6">
        <v>2</v>
      </c>
      <c r="AB4" s="6">
        <v>3</v>
      </c>
      <c r="AC4" s="6">
        <v>1</v>
      </c>
      <c r="AD4" s="6">
        <v>2</v>
      </c>
      <c r="AE4" s="7">
        <v>3</v>
      </c>
      <c r="AF4" s="6">
        <v>2</v>
      </c>
      <c r="AG4" s="6">
        <v>1</v>
      </c>
      <c r="AH4" s="6">
        <v>2</v>
      </c>
      <c r="AI4" s="6">
        <v>3</v>
      </c>
      <c r="AJ4" s="6">
        <v>1</v>
      </c>
      <c r="AK4" s="6">
        <v>2</v>
      </c>
      <c r="AL4" s="6">
        <v>2</v>
      </c>
      <c r="AM4" s="6">
        <v>1</v>
      </c>
      <c r="AN4" s="6">
        <v>1</v>
      </c>
      <c r="AO4" s="6">
        <v>3</v>
      </c>
      <c r="AP4" s="6">
        <v>2</v>
      </c>
      <c r="AQ4" s="6">
        <v>1</v>
      </c>
      <c r="AR4" s="6">
        <v>3</v>
      </c>
      <c r="AS4" s="6">
        <v>2</v>
      </c>
      <c r="AT4" s="6">
        <v>4</v>
      </c>
      <c r="AU4" s="6">
        <v>1</v>
      </c>
      <c r="AV4" s="6">
        <v>3</v>
      </c>
      <c r="AW4" s="6">
        <v>1</v>
      </c>
      <c r="AX4" s="6">
        <v>2</v>
      </c>
      <c r="AY4" s="6">
        <v>3</v>
      </c>
      <c r="AZ4" s="6">
        <v>3</v>
      </c>
      <c r="BA4" s="6">
        <v>2</v>
      </c>
      <c r="BB4" s="6">
        <v>4</v>
      </c>
      <c r="BC4" s="6">
        <v>1</v>
      </c>
      <c r="BD4" s="6">
        <v>3</v>
      </c>
      <c r="BE4" s="6">
        <v>2</v>
      </c>
      <c r="BF4" s="6">
        <v>4</v>
      </c>
      <c r="BG4" s="8" t="s">
        <v>30</v>
      </c>
      <c r="BH4" s="56">
        <f>IF(COUNT(I4:Q4)&gt;=5, (I4+J4+L4+N4+O4+(IF(ISBLANK(K4),0,(5-K4)))+(IF(ISBLANK(M4),0,(5-M4)))+(IF(ISBLANK(P4),0,(5-P4)))+(IF(ISBLANK(Q4),0,(5-Q4))))/COUNT(I4:Q4), "")</f>
        <v>3.4444444444444446</v>
      </c>
      <c r="BI4" s="56">
        <f>IF(COUNT(R4:X4)&gt;=4, (R4+S4+T4+V4+X4+(IF(ISBLANK(U4),0,(5-U4)))+(IF(ISBLANK(W4),0,(5-W4))))/COUNT(R4:X4), "")</f>
        <v>2.5714285714285716</v>
      </c>
      <c r="BJ4" s="56">
        <f>IF(COUNT(Y4:AD4)&gt;=3, (Y4+AA4+AB4+AD4+(IF(ISBLANK(Z4),0,(5-Z4)))+(IF(ISBLANK(AC4),0,(5-AC4))))/COUNT(Y4:AD4), "")</f>
        <v>2.8333333333333335</v>
      </c>
      <c r="BK4" s="56">
        <f>IF(COUNT(AE4:AJ4)&gt;=3, (AE4+AF4+AI4+(IF(ISBLANK(AG4),0,(5-AG4)))+(IF(ISBLANK(AH4),0,(5-AH4)))+(IF(ISBLANK(AJ4),0,(5-AJ4))))/COUNT(AE4:AJ4), "")</f>
        <v>3.1666666666666665</v>
      </c>
      <c r="BL4" s="57">
        <f>IF(COUNT(AK4:AQ4)&gt;=4, (AO4+(IF(ISBLANK(AK4),0,(5-AK4)))+(IF(ISBLANK(AL4),0,(5-AL4)))+(IF(ISBLANK(AM4),0,(5-AM4)))+(IF(ISBLANK(AN4),0,(5-AN4)))+(IF(ISBLANK(AP4),0,(5-AP4)))+(IF(ISBLANK(AQ4),0,(5-AQ4))))/COUNT(AK4:AQ4), "")</f>
        <v>3.4285714285714284</v>
      </c>
      <c r="BM4" s="56">
        <f>IF(COUNT(AR4:AY4)&gt;=4, (AR4+AS4+AT4+AU4+AV4+AX4+AY4+(IF(ISBLANK(AW4),0,(5-AW4))))/COUNT(AR4:AY4), "")</f>
        <v>2.75</v>
      </c>
      <c r="BN4" s="56">
        <f>IF(COUNT(AZ4:BF4)&gt;=4, (AZ4+BB4+BD4+BF4+(IF(ISBLANK(BA4),0,(5-BA4)))+(IF(ISBLANK(BC4),0,(5-BC4)))+(IF(ISBLANK(BE4),0,(5-BE4))))/COUNT(AZ4:BF4), "")</f>
        <v>3.4285714285714284</v>
      </c>
      <c r="BO4" s="71" t="s">
        <v>85</v>
      </c>
    </row>
    <row r="5" spans="1:67" x14ac:dyDescent="0.3">
      <c r="A5" s="14">
        <v>1</v>
      </c>
      <c r="B5" s="17"/>
      <c r="C5" s="17"/>
      <c r="D5" s="17"/>
      <c r="E5" s="17"/>
      <c r="F5" s="14"/>
      <c r="G5" s="73"/>
      <c r="H5" s="12"/>
      <c r="I5" s="64"/>
      <c r="J5" s="64"/>
      <c r="K5" s="64"/>
      <c r="L5" s="11"/>
      <c r="M5" s="11"/>
      <c r="N5" s="11"/>
      <c r="O5" s="11"/>
      <c r="P5" s="11"/>
      <c r="Q5" s="11"/>
      <c r="R5" s="10"/>
      <c r="S5" s="11"/>
      <c r="T5" s="11"/>
      <c r="U5" s="11"/>
      <c r="V5" s="11"/>
      <c r="W5" s="11"/>
      <c r="X5" s="11"/>
      <c r="Y5" s="10"/>
      <c r="Z5" s="11"/>
      <c r="AA5" s="11"/>
      <c r="AB5" s="11"/>
      <c r="AC5" s="11"/>
      <c r="AD5" s="11"/>
      <c r="AE5" s="15"/>
      <c r="AF5" s="11"/>
      <c r="AG5" s="11"/>
      <c r="AH5" s="11"/>
      <c r="AI5" s="11"/>
      <c r="AJ5" s="11"/>
      <c r="AK5" s="10"/>
      <c r="AL5" s="11"/>
      <c r="AM5" s="11"/>
      <c r="AN5" s="11"/>
      <c r="AO5" s="11"/>
      <c r="AP5" s="11"/>
      <c r="AQ5" s="11"/>
      <c r="AR5" s="10"/>
      <c r="AS5" s="11"/>
      <c r="AT5" s="11"/>
      <c r="AU5" s="11"/>
      <c r="AV5" s="11"/>
      <c r="AW5" s="11"/>
      <c r="AX5" s="11"/>
      <c r="AY5" s="11"/>
      <c r="AZ5" s="10"/>
      <c r="BA5" s="11"/>
      <c r="BB5" s="11"/>
      <c r="BC5" s="11"/>
      <c r="BD5" s="11"/>
      <c r="BE5" s="11"/>
      <c r="BF5" s="11"/>
      <c r="BG5" s="16"/>
      <c r="BH5" s="43" t="str">
        <f t="shared" ref="BH5:BH27" si="0">IF(COUNT(I5:Q5)&gt;=5, (I5+J5+L5+N5+O5+(IF(ISBLANK(K5),0,(5-K5)))+(IF(ISBLANK(M5),0,(5-M5)))+(IF(ISBLANK(P5),0,(5-P5)))+(IF(ISBLANK(Q5),0,(5-Q5))))/COUNT(I5:Q5), "")</f>
        <v/>
      </c>
      <c r="BI5" s="43" t="str">
        <f t="shared" ref="BI5:BI27" si="1">IF(COUNT(R5:X5)&gt;=4, (R5+S5+T5+V5+X5+(IF(ISBLANK(U5),0,(5-U5)))+(IF(ISBLANK(W5),0,(5-W5))))/COUNT(R5:X5), "")</f>
        <v/>
      </c>
      <c r="BJ5" s="43" t="str">
        <f t="shared" ref="BJ5:BJ27" si="2">IF(COUNT(Y5:AD5)&gt;=3, (Y5+AA5+AB5+AD5+(IF(ISBLANK(Z5),0,(5-Z5)))+(IF(ISBLANK(AC5),0,(5-AC5))))/COUNT(Y5:AD5), "")</f>
        <v/>
      </c>
      <c r="BK5" s="43" t="str">
        <f t="shared" ref="BK5:BK27" si="3">IF(COUNT(AE5:AJ5)&gt;=3, (AE5+AF5+AI5+(IF(ISBLANK(AG5),0,(5-AG5)))+(IF(ISBLANK(AH5),0,(5-AH5)))+(IF(ISBLANK(AJ5),0,(5-AJ5))))/COUNT(AE5:AJ5), "")</f>
        <v/>
      </c>
      <c r="BL5" s="44" t="str">
        <f t="shared" ref="BL5:BL27" si="4">IF(COUNT(AK5:AQ5)&gt;=4, (AO5+(IF(ISBLANK(AK5),0,(5-AK5)))+(IF(ISBLANK(AL5),0,(5-AL5)))+(IF(ISBLANK(AM5),0,(5-AM5)))+(IF(ISBLANK(AN5),0,(5-AN5)))+(IF(ISBLANK(AP5),0,(5-AP5)))+(IF(ISBLANK(AQ5),0,(5-AQ5))))/COUNT(AK5:AQ5), "")</f>
        <v/>
      </c>
      <c r="BM5" s="43" t="str">
        <f t="shared" ref="BM5:BM27" si="5">IF(COUNT(AR5:AY5)&gt;=4, (AR5+AS5+AT5+AU5+AV5+AX5+AY5+(IF(ISBLANK(AW5),0,(5-AW5))))/COUNT(AR5:AY5), "")</f>
        <v/>
      </c>
      <c r="BN5" s="43" t="str">
        <f t="shared" ref="BN5:BN27" si="6">IF(COUNT(AZ5:BF5)&gt;=4, (AZ5+BB5+BD5+BF5+(IF(ISBLANK(BA5),0,(5-BA5)))+(IF(ISBLANK(BC5),0,(5-BC5)))+(IF(ISBLANK(BE5),0,(5-BE5))))/COUNT(AZ5:BF5), "")</f>
        <v/>
      </c>
    </row>
    <row r="6" spans="1:67" x14ac:dyDescent="0.3">
      <c r="A6" s="13">
        <f>A5+1</f>
        <v>2</v>
      </c>
      <c r="B6" s="17"/>
      <c r="C6" s="17"/>
      <c r="D6" s="17"/>
      <c r="E6" s="17"/>
      <c r="F6" s="14"/>
      <c r="G6" s="14"/>
      <c r="H6" s="18"/>
      <c r="I6" s="65"/>
      <c r="J6" s="65"/>
      <c r="K6" s="65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3"/>
      <c r="Z6" s="14"/>
      <c r="AA6" s="14"/>
      <c r="AB6" s="14"/>
      <c r="AC6" s="14"/>
      <c r="AD6" s="14"/>
      <c r="AE6" s="19"/>
      <c r="AF6" s="14"/>
      <c r="AG6" s="14"/>
      <c r="AH6" s="14"/>
      <c r="AI6" s="14"/>
      <c r="AJ6" s="14"/>
      <c r="AK6" s="13"/>
      <c r="AL6" s="14"/>
      <c r="AM6" s="14"/>
      <c r="AN6" s="14"/>
      <c r="AO6" s="14"/>
      <c r="AP6" s="14"/>
      <c r="AQ6" s="14"/>
      <c r="AR6" s="13"/>
      <c r="AS6" s="14"/>
      <c r="AT6" s="14"/>
      <c r="AU6" s="14"/>
      <c r="AV6" s="14"/>
      <c r="AW6" s="14"/>
      <c r="AX6" s="14"/>
      <c r="AY6" s="14"/>
      <c r="AZ6" s="13"/>
      <c r="BA6" s="14"/>
      <c r="BB6" s="14"/>
      <c r="BC6" s="14"/>
      <c r="BD6" s="14"/>
      <c r="BE6" s="14"/>
      <c r="BF6" s="14"/>
      <c r="BG6" s="20"/>
      <c r="BH6" s="43" t="str">
        <f t="shared" si="0"/>
        <v/>
      </c>
      <c r="BI6" s="43" t="str">
        <f t="shared" si="1"/>
        <v/>
      </c>
      <c r="BJ6" s="43" t="str">
        <f t="shared" si="2"/>
        <v/>
      </c>
      <c r="BK6" s="43" t="str">
        <f t="shared" si="3"/>
        <v/>
      </c>
      <c r="BL6" s="44" t="str">
        <f t="shared" si="4"/>
        <v/>
      </c>
      <c r="BM6" s="43" t="str">
        <f t="shared" si="5"/>
        <v/>
      </c>
      <c r="BN6" s="43" t="str">
        <f t="shared" si="6"/>
        <v/>
      </c>
    </row>
    <row r="7" spans="1:67" x14ac:dyDescent="0.3">
      <c r="A7" s="13">
        <f t="shared" ref="A7:A25" si="7">A6+1</f>
        <v>3</v>
      </c>
      <c r="B7" s="17"/>
      <c r="C7" s="17"/>
      <c r="D7" s="17"/>
      <c r="E7" s="17"/>
      <c r="F7" s="14"/>
      <c r="G7" s="14"/>
      <c r="H7" s="18"/>
      <c r="I7" s="65"/>
      <c r="J7" s="65"/>
      <c r="K7" s="65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3"/>
      <c r="Z7" s="14"/>
      <c r="AA7" s="14"/>
      <c r="AB7" s="14"/>
      <c r="AC7" s="14"/>
      <c r="AD7" s="14"/>
      <c r="AE7" s="19"/>
      <c r="AF7" s="14"/>
      <c r="AG7" s="14"/>
      <c r="AH7" s="14"/>
      <c r="AI7" s="14"/>
      <c r="AJ7" s="14"/>
      <c r="AK7" s="13"/>
      <c r="AL7" s="14"/>
      <c r="AM7" s="14"/>
      <c r="AN7" s="14"/>
      <c r="AO7" s="14"/>
      <c r="AP7" s="14"/>
      <c r="AQ7" s="14"/>
      <c r="AR7" s="13"/>
      <c r="AS7" s="14"/>
      <c r="AT7" s="14"/>
      <c r="AU7" s="14"/>
      <c r="AV7" s="14"/>
      <c r="AW7" s="14"/>
      <c r="AX7" s="14"/>
      <c r="AY7" s="14"/>
      <c r="AZ7" s="13"/>
      <c r="BA7" s="14"/>
      <c r="BB7" s="14"/>
      <c r="BC7" s="14"/>
      <c r="BD7" s="14"/>
      <c r="BE7" s="14"/>
      <c r="BF7" s="14"/>
      <c r="BG7" s="20"/>
      <c r="BH7" s="43" t="str">
        <f t="shared" si="0"/>
        <v/>
      </c>
      <c r="BI7" s="43" t="str">
        <f t="shared" si="1"/>
        <v/>
      </c>
      <c r="BJ7" s="43" t="str">
        <f t="shared" si="2"/>
        <v/>
      </c>
      <c r="BK7" s="43" t="str">
        <f t="shared" si="3"/>
        <v/>
      </c>
      <c r="BL7" s="44" t="str">
        <f t="shared" si="4"/>
        <v/>
      </c>
      <c r="BM7" s="43" t="str">
        <f t="shared" si="5"/>
        <v/>
      </c>
      <c r="BN7" s="43" t="str">
        <f t="shared" si="6"/>
        <v/>
      </c>
    </row>
    <row r="8" spans="1:67" x14ac:dyDescent="0.3">
      <c r="A8" s="13">
        <f t="shared" si="7"/>
        <v>4</v>
      </c>
      <c r="B8" s="17"/>
      <c r="C8" s="17"/>
      <c r="D8" s="17"/>
      <c r="E8" s="17"/>
      <c r="F8" s="14"/>
      <c r="G8" s="14"/>
      <c r="H8" s="18"/>
      <c r="I8" s="65"/>
      <c r="J8" s="65"/>
      <c r="K8" s="65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3"/>
      <c r="Z8" s="14"/>
      <c r="AA8" s="14"/>
      <c r="AB8" s="14"/>
      <c r="AC8" s="14"/>
      <c r="AD8" s="14"/>
      <c r="AE8" s="19"/>
      <c r="AF8" s="14"/>
      <c r="AG8" s="14"/>
      <c r="AH8" s="14"/>
      <c r="AI8" s="14"/>
      <c r="AJ8" s="14"/>
      <c r="AK8" s="13"/>
      <c r="AL8" s="14"/>
      <c r="AM8" s="14"/>
      <c r="AN8" s="14"/>
      <c r="AO8" s="14"/>
      <c r="AP8" s="14"/>
      <c r="AQ8" s="14"/>
      <c r="AR8" s="13"/>
      <c r="AS8" s="14"/>
      <c r="AT8" s="14"/>
      <c r="AU8" s="14"/>
      <c r="AV8" s="14"/>
      <c r="AW8" s="14"/>
      <c r="AX8" s="14"/>
      <c r="AY8" s="14"/>
      <c r="AZ8" s="13"/>
      <c r="BA8" s="14"/>
      <c r="BB8" s="14"/>
      <c r="BC8" s="14"/>
      <c r="BD8" s="14"/>
      <c r="BE8" s="14"/>
      <c r="BF8" s="14"/>
      <c r="BG8" s="20"/>
      <c r="BH8" s="43" t="str">
        <f t="shared" si="0"/>
        <v/>
      </c>
      <c r="BI8" s="43" t="str">
        <f t="shared" si="1"/>
        <v/>
      </c>
      <c r="BJ8" s="43" t="str">
        <f t="shared" si="2"/>
        <v/>
      </c>
      <c r="BK8" s="43" t="str">
        <f t="shared" si="3"/>
        <v/>
      </c>
      <c r="BL8" s="44" t="str">
        <f t="shared" si="4"/>
        <v/>
      </c>
      <c r="BM8" s="43" t="str">
        <f t="shared" si="5"/>
        <v/>
      </c>
      <c r="BN8" s="43" t="str">
        <f t="shared" si="6"/>
        <v/>
      </c>
    </row>
    <row r="9" spans="1:67" x14ac:dyDescent="0.3">
      <c r="A9" s="13">
        <f t="shared" si="7"/>
        <v>5</v>
      </c>
      <c r="B9" s="17"/>
      <c r="C9" s="17"/>
      <c r="D9" s="17"/>
      <c r="E9" s="17"/>
      <c r="F9" s="14"/>
      <c r="G9" s="14"/>
      <c r="H9" s="18"/>
      <c r="I9" s="65"/>
      <c r="J9" s="65"/>
      <c r="K9" s="65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3"/>
      <c r="Z9" s="14"/>
      <c r="AA9" s="14"/>
      <c r="AB9" s="14"/>
      <c r="AC9" s="14"/>
      <c r="AD9" s="14"/>
      <c r="AE9" s="19"/>
      <c r="AF9" s="14"/>
      <c r="AG9" s="14"/>
      <c r="AH9" s="14"/>
      <c r="AI9" s="14"/>
      <c r="AJ9" s="14"/>
      <c r="AK9" s="13"/>
      <c r="AL9" s="14"/>
      <c r="AM9" s="14"/>
      <c r="AN9" s="14"/>
      <c r="AO9" s="14"/>
      <c r="AP9" s="14"/>
      <c r="AQ9" s="14"/>
      <c r="AR9" s="13"/>
      <c r="AS9" s="14"/>
      <c r="AT9" s="14"/>
      <c r="AU9" s="14"/>
      <c r="AV9" s="14"/>
      <c r="AW9" s="14"/>
      <c r="AX9" s="14"/>
      <c r="AY9" s="14"/>
      <c r="AZ9" s="13"/>
      <c r="BA9" s="14"/>
      <c r="BB9" s="14"/>
      <c r="BC9" s="14"/>
      <c r="BD9" s="14"/>
      <c r="BE9" s="14"/>
      <c r="BF9" s="14"/>
      <c r="BG9" s="20"/>
      <c r="BH9" s="43" t="str">
        <f t="shared" si="0"/>
        <v/>
      </c>
      <c r="BI9" s="43" t="str">
        <f t="shared" si="1"/>
        <v/>
      </c>
      <c r="BJ9" s="43" t="str">
        <f t="shared" si="2"/>
        <v/>
      </c>
      <c r="BK9" s="43" t="str">
        <f t="shared" si="3"/>
        <v/>
      </c>
      <c r="BL9" s="44" t="str">
        <f t="shared" si="4"/>
        <v/>
      </c>
      <c r="BM9" s="43" t="str">
        <f t="shared" si="5"/>
        <v/>
      </c>
      <c r="BN9" s="43" t="str">
        <f t="shared" si="6"/>
        <v/>
      </c>
    </row>
    <row r="10" spans="1:67" x14ac:dyDescent="0.3">
      <c r="A10" s="13">
        <f t="shared" si="7"/>
        <v>6</v>
      </c>
      <c r="B10" s="17"/>
      <c r="C10" s="17"/>
      <c r="D10" s="17"/>
      <c r="E10" s="17"/>
      <c r="F10" s="14"/>
      <c r="G10" s="14"/>
      <c r="H10" s="18"/>
      <c r="I10" s="65"/>
      <c r="J10" s="65"/>
      <c r="K10" s="65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3"/>
      <c r="Z10" s="14"/>
      <c r="AA10" s="14"/>
      <c r="AB10" s="14"/>
      <c r="AC10" s="14"/>
      <c r="AD10" s="14"/>
      <c r="AE10" s="19"/>
      <c r="AF10" s="14"/>
      <c r="AG10" s="14"/>
      <c r="AH10" s="14"/>
      <c r="AI10" s="14"/>
      <c r="AJ10" s="14"/>
      <c r="AK10" s="13"/>
      <c r="AL10" s="14"/>
      <c r="AM10" s="14"/>
      <c r="AN10" s="14"/>
      <c r="AO10" s="14"/>
      <c r="AP10" s="14"/>
      <c r="AQ10" s="14"/>
      <c r="AR10" s="13"/>
      <c r="AS10" s="14"/>
      <c r="AT10" s="14"/>
      <c r="AU10" s="14"/>
      <c r="AV10" s="14"/>
      <c r="AW10" s="14"/>
      <c r="AX10" s="14"/>
      <c r="AY10" s="14"/>
      <c r="AZ10" s="13"/>
      <c r="BA10" s="14"/>
      <c r="BB10" s="14"/>
      <c r="BC10" s="14"/>
      <c r="BD10" s="14"/>
      <c r="BE10" s="14"/>
      <c r="BF10" s="14"/>
      <c r="BG10" s="20"/>
      <c r="BH10" s="43" t="str">
        <f t="shared" si="0"/>
        <v/>
      </c>
      <c r="BI10" s="43" t="str">
        <f t="shared" si="1"/>
        <v/>
      </c>
      <c r="BJ10" s="43" t="str">
        <f t="shared" si="2"/>
        <v/>
      </c>
      <c r="BK10" s="43" t="str">
        <f t="shared" si="3"/>
        <v/>
      </c>
      <c r="BL10" s="44" t="str">
        <f t="shared" si="4"/>
        <v/>
      </c>
      <c r="BM10" s="43" t="str">
        <f t="shared" si="5"/>
        <v/>
      </c>
      <c r="BN10" s="43" t="str">
        <f t="shared" si="6"/>
        <v/>
      </c>
    </row>
    <row r="11" spans="1:67" x14ac:dyDescent="0.3">
      <c r="A11" s="13">
        <f t="shared" si="7"/>
        <v>7</v>
      </c>
      <c r="B11" s="17"/>
      <c r="C11" s="17"/>
      <c r="D11" s="17"/>
      <c r="E11" s="17"/>
      <c r="F11" s="14"/>
      <c r="G11" s="14"/>
      <c r="H11" s="18"/>
      <c r="I11" s="65"/>
      <c r="J11" s="65"/>
      <c r="K11" s="65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3"/>
      <c r="Z11" s="14"/>
      <c r="AA11" s="14"/>
      <c r="AB11" s="14"/>
      <c r="AC11" s="14"/>
      <c r="AD11" s="14"/>
      <c r="AE11" s="19"/>
      <c r="AF11" s="14"/>
      <c r="AG11" s="14"/>
      <c r="AH11" s="14"/>
      <c r="AI11" s="14"/>
      <c r="AJ11" s="14"/>
      <c r="AK11" s="13"/>
      <c r="AL11" s="14"/>
      <c r="AM11" s="14"/>
      <c r="AN11" s="14"/>
      <c r="AO11" s="14"/>
      <c r="AP11" s="14"/>
      <c r="AQ11" s="14"/>
      <c r="AR11" s="13"/>
      <c r="AS11" s="14"/>
      <c r="AT11" s="14"/>
      <c r="AU11" s="14"/>
      <c r="AV11" s="14"/>
      <c r="AW11" s="14"/>
      <c r="AX11" s="14"/>
      <c r="AY11" s="14"/>
      <c r="AZ11" s="13"/>
      <c r="BA11" s="14"/>
      <c r="BB11" s="14"/>
      <c r="BC11" s="14"/>
      <c r="BD11" s="14"/>
      <c r="BE11" s="14"/>
      <c r="BF11" s="14"/>
      <c r="BG11" s="20"/>
      <c r="BH11" s="43" t="str">
        <f t="shared" si="0"/>
        <v/>
      </c>
      <c r="BI11" s="43" t="str">
        <f t="shared" si="1"/>
        <v/>
      </c>
      <c r="BJ11" s="43" t="str">
        <f t="shared" si="2"/>
        <v/>
      </c>
      <c r="BK11" s="43" t="str">
        <f t="shared" si="3"/>
        <v/>
      </c>
      <c r="BL11" s="44" t="str">
        <f t="shared" si="4"/>
        <v/>
      </c>
      <c r="BM11" s="43" t="str">
        <f t="shared" si="5"/>
        <v/>
      </c>
      <c r="BN11" s="43" t="str">
        <f t="shared" si="6"/>
        <v/>
      </c>
    </row>
    <row r="12" spans="1:67" ht="14.5" x14ac:dyDescent="0.3">
      <c r="A12" s="13">
        <f t="shared" si="7"/>
        <v>8</v>
      </c>
      <c r="B12" s="17"/>
      <c r="C12" s="17"/>
      <c r="D12" s="17"/>
      <c r="E12" s="17"/>
      <c r="F12" s="14"/>
      <c r="G12" s="14"/>
      <c r="H12" s="18"/>
      <c r="I12" s="65"/>
      <c r="J12" s="65"/>
      <c r="K12" s="65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3"/>
      <c r="Z12" s="14"/>
      <c r="AA12" s="21"/>
      <c r="AB12" s="14"/>
      <c r="AC12" s="14"/>
      <c r="AD12" s="14"/>
      <c r="AE12" s="19"/>
      <c r="AF12" s="14"/>
      <c r="AG12" s="14"/>
      <c r="AH12" s="14"/>
      <c r="AI12" s="14"/>
      <c r="AJ12" s="14"/>
      <c r="AK12" s="13"/>
      <c r="AL12" s="14"/>
      <c r="AM12" s="14"/>
      <c r="AN12" s="14"/>
      <c r="AO12" s="14"/>
      <c r="AP12" s="14"/>
      <c r="AQ12" s="14"/>
      <c r="AR12" s="13"/>
      <c r="AS12" s="14"/>
      <c r="AT12" s="14"/>
      <c r="AU12" s="14"/>
      <c r="AV12" s="14"/>
      <c r="AW12" s="14"/>
      <c r="AX12" s="14"/>
      <c r="AY12" s="14"/>
      <c r="AZ12" s="13"/>
      <c r="BA12" s="14"/>
      <c r="BB12" s="14"/>
      <c r="BC12" s="14"/>
      <c r="BD12" s="14"/>
      <c r="BE12" s="14"/>
      <c r="BF12" s="14"/>
      <c r="BG12" s="20"/>
      <c r="BH12" s="43" t="str">
        <f t="shared" si="0"/>
        <v/>
      </c>
      <c r="BI12" s="43" t="str">
        <f t="shared" si="1"/>
        <v/>
      </c>
      <c r="BJ12" s="43" t="str">
        <f t="shared" si="2"/>
        <v/>
      </c>
      <c r="BK12" s="43" t="str">
        <f t="shared" si="3"/>
        <v/>
      </c>
      <c r="BL12" s="44" t="str">
        <f t="shared" si="4"/>
        <v/>
      </c>
      <c r="BM12" s="43" t="str">
        <f t="shared" si="5"/>
        <v/>
      </c>
      <c r="BN12" s="43" t="str">
        <f t="shared" si="6"/>
        <v/>
      </c>
    </row>
    <row r="13" spans="1:67" x14ac:dyDescent="0.3">
      <c r="A13" s="13">
        <f t="shared" si="7"/>
        <v>9</v>
      </c>
      <c r="B13" s="17"/>
      <c r="C13" s="17"/>
      <c r="D13" s="17"/>
      <c r="E13" s="17"/>
      <c r="F13" s="14"/>
      <c r="G13" s="14"/>
      <c r="H13" s="18"/>
      <c r="I13" s="65"/>
      <c r="J13" s="65"/>
      <c r="K13" s="65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3"/>
      <c r="Z13" s="14"/>
      <c r="AA13" s="14"/>
      <c r="AB13" s="14"/>
      <c r="AC13" s="14"/>
      <c r="AD13" s="14"/>
      <c r="AE13" s="19"/>
      <c r="AF13" s="14"/>
      <c r="AG13" s="14"/>
      <c r="AH13" s="14"/>
      <c r="AI13" s="14"/>
      <c r="AJ13" s="14"/>
      <c r="AK13" s="13"/>
      <c r="AL13" s="14"/>
      <c r="AM13" s="14"/>
      <c r="AN13" s="14"/>
      <c r="AO13" s="14"/>
      <c r="AP13" s="14"/>
      <c r="AQ13" s="14"/>
      <c r="AR13" s="13"/>
      <c r="AS13" s="14"/>
      <c r="AT13" s="14"/>
      <c r="AU13" s="14"/>
      <c r="AV13" s="14"/>
      <c r="AW13" s="14"/>
      <c r="AX13" s="14"/>
      <c r="AY13" s="14"/>
      <c r="AZ13" s="13"/>
      <c r="BA13" s="14"/>
      <c r="BB13" s="14"/>
      <c r="BC13" s="14"/>
      <c r="BD13" s="14"/>
      <c r="BE13" s="14"/>
      <c r="BF13" s="14"/>
      <c r="BG13" s="20"/>
      <c r="BH13" s="43" t="str">
        <f t="shared" si="0"/>
        <v/>
      </c>
      <c r="BI13" s="43" t="str">
        <f t="shared" si="1"/>
        <v/>
      </c>
      <c r="BJ13" s="43" t="str">
        <f t="shared" si="2"/>
        <v/>
      </c>
      <c r="BK13" s="43" t="str">
        <f t="shared" si="3"/>
        <v/>
      </c>
      <c r="BL13" s="44" t="str">
        <f t="shared" si="4"/>
        <v/>
      </c>
      <c r="BM13" s="43" t="str">
        <f t="shared" si="5"/>
        <v/>
      </c>
      <c r="BN13" s="43" t="str">
        <f t="shared" si="6"/>
        <v/>
      </c>
    </row>
    <row r="14" spans="1:67" x14ac:dyDescent="0.3">
      <c r="A14" s="13">
        <f t="shared" si="7"/>
        <v>10</v>
      </c>
      <c r="B14" s="17"/>
      <c r="C14" s="17"/>
      <c r="D14" s="17"/>
      <c r="E14" s="17"/>
      <c r="F14" s="14"/>
      <c r="G14" s="14"/>
      <c r="H14" s="18"/>
      <c r="I14" s="65"/>
      <c r="J14" s="65"/>
      <c r="K14" s="65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3"/>
      <c r="Z14" s="14"/>
      <c r="AA14" s="14"/>
      <c r="AB14" s="14"/>
      <c r="AC14" s="14"/>
      <c r="AD14" s="14"/>
      <c r="AE14" s="19"/>
      <c r="AF14" s="14"/>
      <c r="AG14" s="14"/>
      <c r="AH14" s="14"/>
      <c r="AI14" s="14"/>
      <c r="AJ14" s="14"/>
      <c r="AK14" s="13"/>
      <c r="AL14" s="14"/>
      <c r="AM14" s="14"/>
      <c r="AN14" s="14"/>
      <c r="AO14" s="14"/>
      <c r="AP14" s="14"/>
      <c r="AQ14" s="14"/>
      <c r="AR14" s="13"/>
      <c r="AS14" s="14"/>
      <c r="AT14" s="14"/>
      <c r="AU14" s="14"/>
      <c r="AV14" s="14"/>
      <c r="AW14" s="14"/>
      <c r="AX14" s="14"/>
      <c r="AY14" s="14"/>
      <c r="AZ14" s="13"/>
      <c r="BA14" s="14"/>
      <c r="BB14" s="14"/>
      <c r="BC14" s="14"/>
      <c r="BD14" s="14"/>
      <c r="BE14" s="14"/>
      <c r="BF14" s="14"/>
      <c r="BG14" s="20"/>
      <c r="BH14" s="43" t="str">
        <f t="shared" si="0"/>
        <v/>
      </c>
      <c r="BI14" s="43" t="str">
        <f t="shared" si="1"/>
        <v/>
      </c>
      <c r="BJ14" s="43" t="str">
        <f t="shared" si="2"/>
        <v/>
      </c>
      <c r="BK14" s="43" t="str">
        <f t="shared" si="3"/>
        <v/>
      </c>
      <c r="BL14" s="44" t="str">
        <f t="shared" si="4"/>
        <v/>
      </c>
      <c r="BM14" s="43" t="str">
        <f t="shared" si="5"/>
        <v/>
      </c>
      <c r="BN14" s="43" t="str">
        <f t="shared" si="6"/>
        <v/>
      </c>
    </row>
    <row r="15" spans="1:67" x14ac:dyDescent="0.3">
      <c r="A15" s="13">
        <f t="shared" si="7"/>
        <v>11</v>
      </c>
      <c r="B15" s="17"/>
      <c r="C15" s="17"/>
      <c r="D15" s="17"/>
      <c r="E15" s="17"/>
      <c r="F15" s="14"/>
      <c r="G15" s="14"/>
      <c r="H15" s="18"/>
      <c r="I15" s="65"/>
      <c r="J15" s="65"/>
      <c r="K15" s="65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3"/>
      <c r="Z15" s="14"/>
      <c r="AA15" s="14"/>
      <c r="AB15" s="14"/>
      <c r="AC15" s="14"/>
      <c r="AD15" s="14"/>
      <c r="AE15" s="19"/>
      <c r="AF15" s="14"/>
      <c r="AG15" s="14"/>
      <c r="AH15" s="14"/>
      <c r="AI15" s="14"/>
      <c r="AJ15" s="14"/>
      <c r="AK15" s="13"/>
      <c r="AL15" s="14"/>
      <c r="AM15" s="14"/>
      <c r="AN15" s="14"/>
      <c r="AO15" s="14"/>
      <c r="AP15" s="14"/>
      <c r="AQ15" s="14"/>
      <c r="AR15" s="13"/>
      <c r="AS15" s="14"/>
      <c r="AT15" s="14"/>
      <c r="AU15" s="14"/>
      <c r="AV15" s="14"/>
      <c r="AW15" s="14"/>
      <c r="AX15" s="14"/>
      <c r="AY15" s="14"/>
      <c r="AZ15" s="13"/>
      <c r="BA15" s="14"/>
      <c r="BB15" s="14"/>
      <c r="BC15" s="14"/>
      <c r="BD15" s="14"/>
      <c r="BE15" s="14"/>
      <c r="BF15" s="14"/>
      <c r="BG15" s="20"/>
      <c r="BH15" s="43" t="str">
        <f t="shared" si="0"/>
        <v/>
      </c>
      <c r="BI15" s="43" t="str">
        <f t="shared" si="1"/>
        <v/>
      </c>
      <c r="BJ15" s="43" t="str">
        <f t="shared" si="2"/>
        <v/>
      </c>
      <c r="BK15" s="43" t="str">
        <f t="shared" si="3"/>
        <v/>
      </c>
      <c r="BL15" s="44" t="str">
        <f t="shared" si="4"/>
        <v/>
      </c>
      <c r="BM15" s="43" t="str">
        <f t="shared" si="5"/>
        <v/>
      </c>
      <c r="BN15" s="43" t="str">
        <f t="shared" si="6"/>
        <v/>
      </c>
    </row>
    <row r="16" spans="1:67" x14ac:dyDescent="0.3">
      <c r="A16" s="13">
        <f t="shared" si="7"/>
        <v>12</v>
      </c>
      <c r="B16" s="17"/>
      <c r="C16" s="17"/>
      <c r="D16" s="17"/>
      <c r="E16" s="17"/>
      <c r="F16" s="14"/>
      <c r="G16" s="14"/>
      <c r="H16" s="18"/>
      <c r="I16" s="65"/>
      <c r="J16" s="65"/>
      <c r="K16" s="65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3"/>
      <c r="Z16" s="14"/>
      <c r="AA16" s="14"/>
      <c r="AB16" s="14"/>
      <c r="AC16" s="14"/>
      <c r="AD16" s="14"/>
      <c r="AE16" s="19"/>
      <c r="AF16" s="14"/>
      <c r="AG16" s="14"/>
      <c r="AH16" s="14"/>
      <c r="AI16" s="14"/>
      <c r="AJ16" s="14"/>
      <c r="AK16" s="13"/>
      <c r="AL16" s="14"/>
      <c r="AM16" s="14"/>
      <c r="AN16" s="14"/>
      <c r="AO16" s="14"/>
      <c r="AP16" s="14"/>
      <c r="AQ16" s="14"/>
      <c r="AR16" s="13"/>
      <c r="AS16" s="14"/>
      <c r="AT16" s="14"/>
      <c r="AU16" s="14"/>
      <c r="AV16" s="14"/>
      <c r="AW16" s="14"/>
      <c r="AX16" s="14"/>
      <c r="AY16" s="14"/>
      <c r="AZ16" s="13"/>
      <c r="BA16" s="14"/>
      <c r="BB16" s="14"/>
      <c r="BC16" s="14"/>
      <c r="BD16" s="14"/>
      <c r="BE16" s="14"/>
      <c r="BF16" s="14"/>
      <c r="BG16" s="20"/>
      <c r="BH16" s="43" t="str">
        <f t="shared" si="0"/>
        <v/>
      </c>
      <c r="BI16" s="43" t="str">
        <f t="shared" si="1"/>
        <v/>
      </c>
      <c r="BJ16" s="43" t="str">
        <f t="shared" si="2"/>
        <v/>
      </c>
      <c r="BK16" s="43" t="str">
        <f t="shared" si="3"/>
        <v/>
      </c>
      <c r="BL16" s="44" t="str">
        <f t="shared" si="4"/>
        <v/>
      </c>
      <c r="BM16" s="43" t="str">
        <f t="shared" si="5"/>
        <v/>
      </c>
      <c r="BN16" s="43" t="str">
        <f t="shared" si="6"/>
        <v/>
      </c>
    </row>
    <row r="17" spans="1:67" x14ac:dyDescent="0.3">
      <c r="A17" s="13">
        <f t="shared" si="7"/>
        <v>13</v>
      </c>
      <c r="B17" s="17"/>
      <c r="C17" s="17"/>
      <c r="D17" s="17"/>
      <c r="E17" s="17"/>
      <c r="F17" s="14"/>
      <c r="G17" s="14"/>
      <c r="H17" s="18"/>
      <c r="I17" s="65"/>
      <c r="J17" s="65"/>
      <c r="K17" s="65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3"/>
      <c r="Z17" s="14"/>
      <c r="AA17" s="14"/>
      <c r="AB17" s="14"/>
      <c r="AC17" s="14"/>
      <c r="AD17" s="14"/>
      <c r="AE17" s="19"/>
      <c r="AF17" s="14"/>
      <c r="AG17" s="14"/>
      <c r="AH17" s="14"/>
      <c r="AI17" s="14"/>
      <c r="AJ17" s="14"/>
      <c r="AK17" s="13"/>
      <c r="AL17" s="14"/>
      <c r="AM17" s="14"/>
      <c r="AN17" s="14"/>
      <c r="AO17" s="14"/>
      <c r="AP17" s="14"/>
      <c r="AQ17" s="14"/>
      <c r="AR17" s="13"/>
      <c r="AS17" s="14"/>
      <c r="AT17" s="14"/>
      <c r="AU17" s="14"/>
      <c r="AV17" s="14"/>
      <c r="AW17" s="14"/>
      <c r="AX17" s="14"/>
      <c r="AY17" s="14"/>
      <c r="AZ17" s="13"/>
      <c r="BA17" s="14"/>
      <c r="BB17" s="14"/>
      <c r="BC17" s="14"/>
      <c r="BD17" s="14"/>
      <c r="BE17" s="14"/>
      <c r="BF17" s="14"/>
      <c r="BG17" s="20"/>
      <c r="BH17" s="43" t="str">
        <f t="shared" si="0"/>
        <v/>
      </c>
      <c r="BI17" s="43" t="str">
        <f t="shared" si="1"/>
        <v/>
      </c>
      <c r="BJ17" s="43" t="str">
        <f t="shared" si="2"/>
        <v/>
      </c>
      <c r="BK17" s="43" t="str">
        <f t="shared" si="3"/>
        <v/>
      </c>
      <c r="BL17" s="44" t="str">
        <f t="shared" si="4"/>
        <v/>
      </c>
      <c r="BM17" s="43" t="str">
        <f t="shared" si="5"/>
        <v/>
      </c>
      <c r="BN17" s="43" t="str">
        <f t="shared" si="6"/>
        <v/>
      </c>
    </row>
    <row r="18" spans="1:67" ht="12.5" x14ac:dyDescent="0.25">
      <c r="A18" s="13">
        <f t="shared" si="7"/>
        <v>14</v>
      </c>
      <c r="B18" s="17"/>
      <c r="C18" s="17"/>
      <c r="D18" s="17"/>
      <c r="E18" s="17"/>
      <c r="F18" s="14"/>
      <c r="G18" s="14"/>
      <c r="H18" s="18"/>
      <c r="I18" s="65"/>
      <c r="J18" s="65"/>
      <c r="K18" s="65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3"/>
      <c r="Z18" s="14"/>
      <c r="AA18" s="14"/>
      <c r="AB18" s="14"/>
      <c r="AC18" s="14"/>
      <c r="AD18" s="14"/>
      <c r="AE18" s="19"/>
      <c r="AF18" s="14"/>
      <c r="AG18" s="14"/>
      <c r="AH18" s="14"/>
      <c r="AI18" s="14"/>
      <c r="AJ18" s="14"/>
      <c r="AK18" s="13"/>
      <c r="AL18" s="14"/>
      <c r="AM18" s="14"/>
      <c r="AN18" s="14"/>
      <c r="AO18" s="14"/>
      <c r="AP18" s="14"/>
      <c r="AQ18" s="14"/>
      <c r="AR18" s="13"/>
      <c r="AS18" s="14"/>
      <c r="AT18" s="14"/>
      <c r="AU18" s="14"/>
      <c r="AV18" s="14"/>
      <c r="AW18" s="14"/>
      <c r="AX18" s="14"/>
      <c r="AY18" s="14"/>
      <c r="AZ18" s="13"/>
      <c r="BA18" s="14"/>
      <c r="BB18" s="14"/>
      <c r="BC18" s="14"/>
      <c r="BD18" s="14"/>
      <c r="BE18" s="14"/>
      <c r="BF18" s="14"/>
      <c r="BG18" s="20"/>
      <c r="BH18" s="43" t="str">
        <f t="shared" si="0"/>
        <v/>
      </c>
      <c r="BI18" s="43" t="str">
        <f t="shared" si="1"/>
        <v/>
      </c>
      <c r="BJ18" s="43" t="str">
        <f t="shared" si="2"/>
        <v/>
      </c>
      <c r="BK18" s="43" t="str">
        <f t="shared" si="3"/>
        <v/>
      </c>
      <c r="BL18" s="44" t="str">
        <f t="shared" si="4"/>
        <v/>
      </c>
      <c r="BM18" s="43" t="str">
        <f t="shared" si="5"/>
        <v/>
      </c>
      <c r="BN18" s="43" t="str">
        <f t="shared" si="6"/>
        <v/>
      </c>
      <c r="BO18" s="5"/>
    </row>
    <row r="19" spans="1:67" ht="12.5" x14ac:dyDescent="0.25">
      <c r="A19" s="13">
        <f t="shared" si="7"/>
        <v>15</v>
      </c>
      <c r="B19" s="17"/>
      <c r="C19" s="17"/>
      <c r="D19" s="17"/>
      <c r="E19" s="17"/>
      <c r="F19" s="14"/>
      <c r="G19" s="14"/>
      <c r="H19" s="18"/>
      <c r="I19" s="65"/>
      <c r="J19" s="65"/>
      <c r="K19" s="65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3"/>
      <c r="Z19" s="14"/>
      <c r="AA19" s="14"/>
      <c r="AB19" s="14"/>
      <c r="AC19" s="14"/>
      <c r="AD19" s="14"/>
      <c r="AE19" s="19"/>
      <c r="AF19" s="14"/>
      <c r="AG19" s="14"/>
      <c r="AH19" s="14"/>
      <c r="AI19" s="14"/>
      <c r="AJ19" s="14"/>
      <c r="AK19" s="13"/>
      <c r="AL19" s="14"/>
      <c r="AM19" s="14"/>
      <c r="AN19" s="14"/>
      <c r="AO19" s="14"/>
      <c r="AP19" s="14"/>
      <c r="AQ19" s="14"/>
      <c r="AR19" s="13"/>
      <c r="AS19" s="14"/>
      <c r="AT19" s="14"/>
      <c r="AU19" s="14"/>
      <c r="AV19" s="14"/>
      <c r="AW19" s="14"/>
      <c r="AX19" s="14"/>
      <c r="AY19" s="14"/>
      <c r="AZ19" s="13"/>
      <c r="BA19" s="14"/>
      <c r="BB19" s="14"/>
      <c r="BC19" s="14"/>
      <c r="BD19" s="14"/>
      <c r="BE19" s="14"/>
      <c r="BF19" s="14"/>
      <c r="BG19" s="20"/>
      <c r="BH19" s="43" t="str">
        <f t="shared" si="0"/>
        <v/>
      </c>
      <c r="BI19" s="43" t="str">
        <f t="shared" si="1"/>
        <v/>
      </c>
      <c r="BJ19" s="43" t="str">
        <f t="shared" si="2"/>
        <v/>
      </c>
      <c r="BK19" s="43" t="str">
        <f t="shared" si="3"/>
        <v/>
      </c>
      <c r="BL19" s="44" t="str">
        <f t="shared" si="4"/>
        <v/>
      </c>
      <c r="BM19" s="43" t="str">
        <f t="shared" si="5"/>
        <v/>
      </c>
      <c r="BN19" s="43" t="str">
        <f t="shared" si="6"/>
        <v/>
      </c>
      <c r="BO19" s="5"/>
    </row>
    <row r="20" spans="1:67" ht="12.5" x14ac:dyDescent="0.25">
      <c r="A20" s="13">
        <f t="shared" si="7"/>
        <v>16</v>
      </c>
      <c r="B20" s="17"/>
      <c r="C20" s="17"/>
      <c r="D20" s="17"/>
      <c r="E20" s="17"/>
      <c r="F20" s="14"/>
      <c r="G20" s="14"/>
      <c r="H20" s="18"/>
      <c r="I20" s="65"/>
      <c r="J20" s="65"/>
      <c r="K20" s="65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3"/>
      <c r="Z20" s="14"/>
      <c r="AA20" s="14"/>
      <c r="AB20" s="14"/>
      <c r="AC20" s="14"/>
      <c r="AD20" s="14"/>
      <c r="AE20" s="19"/>
      <c r="AF20" s="14"/>
      <c r="AG20" s="14"/>
      <c r="AH20" s="14"/>
      <c r="AI20" s="14"/>
      <c r="AJ20" s="14"/>
      <c r="AK20" s="13"/>
      <c r="AL20" s="14"/>
      <c r="AM20" s="14"/>
      <c r="AN20" s="14"/>
      <c r="AO20" s="14"/>
      <c r="AP20" s="14"/>
      <c r="AQ20" s="14"/>
      <c r="AR20" s="13"/>
      <c r="AS20" s="14"/>
      <c r="AT20" s="14"/>
      <c r="AU20" s="14"/>
      <c r="AV20" s="14"/>
      <c r="AW20" s="14"/>
      <c r="AX20" s="14"/>
      <c r="AY20" s="14"/>
      <c r="AZ20" s="13"/>
      <c r="BA20" s="14"/>
      <c r="BB20" s="14"/>
      <c r="BC20" s="14"/>
      <c r="BD20" s="14"/>
      <c r="BE20" s="14"/>
      <c r="BF20" s="14"/>
      <c r="BG20" s="20"/>
      <c r="BH20" s="43" t="str">
        <f t="shared" si="0"/>
        <v/>
      </c>
      <c r="BI20" s="43" t="str">
        <f t="shared" si="1"/>
        <v/>
      </c>
      <c r="BJ20" s="43" t="str">
        <f t="shared" si="2"/>
        <v/>
      </c>
      <c r="BK20" s="43" t="str">
        <f t="shared" si="3"/>
        <v/>
      </c>
      <c r="BL20" s="44" t="str">
        <f t="shared" si="4"/>
        <v/>
      </c>
      <c r="BM20" s="43" t="str">
        <f t="shared" si="5"/>
        <v/>
      </c>
      <c r="BN20" s="43" t="str">
        <f t="shared" si="6"/>
        <v/>
      </c>
      <c r="BO20" s="5"/>
    </row>
    <row r="21" spans="1:67" ht="12.5" x14ac:dyDescent="0.25">
      <c r="A21" s="13">
        <f t="shared" si="7"/>
        <v>17</v>
      </c>
      <c r="B21" s="17"/>
      <c r="C21" s="17"/>
      <c r="D21" s="17"/>
      <c r="E21" s="17"/>
      <c r="F21" s="14"/>
      <c r="G21" s="14"/>
      <c r="H21" s="18"/>
      <c r="I21" s="65"/>
      <c r="J21" s="65"/>
      <c r="K21" s="65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3"/>
      <c r="Z21" s="14"/>
      <c r="AA21" s="14"/>
      <c r="AB21" s="14"/>
      <c r="AC21" s="14"/>
      <c r="AD21" s="14"/>
      <c r="AE21" s="19"/>
      <c r="AF21" s="14"/>
      <c r="AG21" s="14"/>
      <c r="AH21" s="14"/>
      <c r="AI21" s="14"/>
      <c r="AJ21" s="14"/>
      <c r="AK21" s="13"/>
      <c r="AL21" s="14"/>
      <c r="AM21" s="14"/>
      <c r="AN21" s="14"/>
      <c r="AO21" s="14"/>
      <c r="AP21" s="14"/>
      <c r="AQ21" s="14"/>
      <c r="AR21" s="13"/>
      <c r="AS21" s="14"/>
      <c r="AT21" s="14"/>
      <c r="AU21" s="14"/>
      <c r="AV21" s="14"/>
      <c r="AW21" s="14"/>
      <c r="AX21" s="14"/>
      <c r="AY21" s="14"/>
      <c r="AZ21" s="13"/>
      <c r="BA21" s="14"/>
      <c r="BB21" s="14"/>
      <c r="BC21" s="14"/>
      <c r="BD21" s="14"/>
      <c r="BE21" s="14"/>
      <c r="BF21" s="14"/>
      <c r="BG21" s="20"/>
      <c r="BH21" s="43" t="str">
        <f t="shared" si="0"/>
        <v/>
      </c>
      <c r="BI21" s="43" t="str">
        <f t="shared" si="1"/>
        <v/>
      </c>
      <c r="BJ21" s="43" t="str">
        <f t="shared" si="2"/>
        <v/>
      </c>
      <c r="BK21" s="43" t="str">
        <f t="shared" si="3"/>
        <v/>
      </c>
      <c r="BL21" s="44" t="str">
        <f t="shared" si="4"/>
        <v/>
      </c>
      <c r="BM21" s="43" t="str">
        <f t="shared" si="5"/>
        <v/>
      </c>
      <c r="BN21" s="43" t="str">
        <f t="shared" si="6"/>
        <v/>
      </c>
      <c r="BO21" s="5"/>
    </row>
    <row r="22" spans="1:67" ht="12.5" x14ac:dyDescent="0.25">
      <c r="A22" s="13">
        <f t="shared" si="7"/>
        <v>18</v>
      </c>
      <c r="B22" s="17"/>
      <c r="C22" s="17"/>
      <c r="D22" s="17"/>
      <c r="E22" s="17"/>
      <c r="F22" s="14"/>
      <c r="G22" s="14"/>
      <c r="H22" s="18"/>
      <c r="I22" s="65"/>
      <c r="J22" s="65"/>
      <c r="K22" s="65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3"/>
      <c r="Z22" s="14"/>
      <c r="AA22" s="14"/>
      <c r="AB22" s="14"/>
      <c r="AC22" s="14"/>
      <c r="AD22" s="14"/>
      <c r="AE22" s="19"/>
      <c r="AF22" s="14"/>
      <c r="AG22" s="14"/>
      <c r="AH22" s="14"/>
      <c r="AI22" s="14"/>
      <c r="AJ22" s="14"/>
      <c r="AK22" s="13"/>
      <c r="AL22" s="14"/>
      <c r="AM22" s="14"/>
      <c r="AN22" s="14"/>
      <c r="AO22" s="14"/>
      <c r="AP22" s="14"/>
      <c r="AQ22" s="14"/>
      <c r="AR22" s="13"/>
      <c r="AS22" s="14"/>
      <c r="AT22" s="14"/>
      <c r="AU22" s="14"/>
      <c r="AV22" s="14"/>
      <c r="AW22" s="14"/>
      <c r="AX22" s="14"/>
      <c r="AY22" s="14"/>
      <c r="AZ22" s="13"/>
      <c r="BA22" s="14"/>
      <c r="BB22" s="14"/>
      <c r="BC22" s="14"/>
      <c r="BD22" s="14"/>
      <c r="BE22" s="14"/>
      <c r="BF22" s="14"/>
      <c r="BG22" s="20"/>
      <c r="BH22" s="43" t="str">
        <f t="shared" si="0"/>
        <v/>
      </c>
      <c r="BI22" s="43" t="str">
        <f t="shared" si="1"/>
        <v/>
      </c>
      <c r="BJ22" s="43" t="str">
        <f t="shared" si="2"/>
        <v/>
      </c>
      <c r="BK22" s="43" t="str">
        <f t="shared" si="3"/>
        <v/>
      </c>
      <c r="BL22" s="44" t="str">
        <f t="shared" si="4"/>
        <v/>
      </c>
      <c r="BM22" s="43" t="str">
        <f t="shared" si="5"/>
        <v/>
      </c>
      <c r="BN22" s="43" t="str">
        <f t="shared" si="6"/>
        <v/>
      </c>
      <c r="BO22" s="5"/>
    </row>
    <row r="23" spans="1:67" ht="12.5" x14ac:dyDescent="0.25">
      <c r="A23" s="13">
        <f t="shared" si="7"/>
        <v>19</v>
      </c>
      <c r="B23" s="17"/>
      <c r="C23" s="17"/>
      <c r="D23" s="17"/>
      <c r="E23" s="17"/>
      <c r="F23" s="14"/>
      <c r="G23" s="14"/>
      <c r="H23" s="18"/>
      <c r="I23" s="65"/>
      <c r="J23" s="65"/>
      <c r="K23" s="65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3"/>
      <c r="Z23" s="14"/>
      <c r="AA23" s="14"/>
      <c r="AB23" s="14"/>
      <c r="AC23" s="14"/>
      <c r="AD23" s="14"/>
      <c r="AE23" s="19"/>
      <c r="AF23" s="14"/>
      <c r="AG23" s="14"/>
      <c r="AH23" s="14"/>
      <c r="AI23" s="14"/>
      <c r="AJ23" s="14"/>
      <c r="AK23" s="13"/>
      <c r="AL23" s="14"/>
      <c r="AM23" s="14"/>
      <c r="AN23" s="14"/>
      <c r="AO23" s="14"/>
      <c r="AP23" s="14"/>
      <c r="AQ23" s="14"/>
      <c r="AR23" s="13"/>
      <c r="AS23" s="14"/>
      <c r="AT23" s="14"/>
      <c r="AU23" s="14"/>
      <c r="AV23" s="14"/>
      <c r="AW23" s="14"/>
      <c r="AX23" s="14"/>
      <c r="AY23" s="14"/>
      <c r="AZ23" s="13"/>
      <c r="BA23" s="14"/>
      <c r="BB23" s="14"/>
      <c r="BC23" s="14"/>
      <c r="BD23" s="14"/>
      <c r="BE23" s="14"/>
      <c r="BF23" s="14"/>
      <c r="BG23" s="20"/>
      <c r="BH23" s="43" t="str">
        <f t="shared" si="0"/>
        <v/>
      </c>
      <c r="BI23" s="43" t="str">
        <f t="shared" si="1"/>
        <v/>
      </c>
      <c r="BJ23" s="43" t="str">
        <f t="shared" si="2"/>
        <v/>
      </c>
      <c r="BK23" s="43" t="str">
        <f t="shared" si="3"/>
        <v/>
      </c>
      <c r="BL23" s="44" t="str">
        <f t="shared" si="4"/>
        <v/>
      </c>
      <c r="BM23" s="43" t="str">
        <f t="shared" si="5"/>
        <v/>
      </c>
      <c r="BN23" s="43" t="str">
        <f t="shared" si="6"/>
        <v/>
      </c>
      <c r="BO23" s="5"/>
    </row>
    <row r="24" spans="1:67" ht="12.5" x14ac:dyDescent="0.25">
      <c r="A24" s="13">
        <f t="shared" si="7"/>
        <v>20</v>
      </c>
      <c r="B24" s="17"/>
      <c r="C24" s="17"/>
      <c r="D24" s="17"/>
      <c r="E24" s="17"/>
      <c r="F24" s="14"/>
      <c r="G24" s="14"/>
      <c r="H24" s="18"/>
      <c r="I24" s="65"/>
      <c r="J24" s="65"/>
      <c r="K24" s="65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3"/>
      <c r="Z24" s="14"/>
      <c r="AA24" s="14"/>
      <c r="AB24" s="14"/>
      <c r="AC24" s="14"/>
      <c r="AD24" s="14"/>
      <c r="AE24" s="19"/>
      <c r="AF24" s="14"/>
      <c r="AG24" s="14"/>
      <c r="AH24" s="14"/>
      <c r="AI24" s="14"/>
      <c r="AJ24" s="14"/>
      <c r="AK24" s="13"/>
      <c r="AL24" s="14"/>
      <c r="AM24" s="14"/>
      <c r="AN24" s="14"/>
      <c r="AO24" s="14"/>
      <c r="AP24" s="14"/>
      <c r="AQ24" s="14"/>
      <c r="AR24" s="13"/>
      <c r="AS24" s="14"/>
      <c r="AT24" s="14"/>
      <c r="AU24" s="14"/>
      <c r="AV24" s="14"/>
      <c r="AW24" s="14"/>
      <c r="AX24" s="14"/>
      <c r="AY24" s="14"/>
      <c r="AZ24" s="13"/>
      <c r="BA24" s="14"/>
      <c r="BB24" s="14"/>
      <c r="BC24" s="14"/>
      <c r="BD24" s="14"/>
      <c r="BE24" s="14"/>
      <c r="BF24" s="14"/>
      <c r="BG24" s="20"/>
      <c r="BH24" s="43" t="str">
        <f t="shared" si="0"/>
        <v/>
      </c>
      <c r="BI24" s="43" t="str">
        <f t="shared" si="1"/>
        <v/>
      </c>
      <c r="BJ24" s="43" t="str">
        <f t="shared" si="2"/>
        <v/>
      </c>
      <c r="BK24" s="43" t="str">
        <f t="shared" si="3"/>
        <v/>
      </c>
      <c r="BL24" s="44" t="str">
        <f t="shared" si="4"/>
        <v/>
      </c>
      <c r="BM24" s="43" t="str">
        <f t="shared" si="5"/>
        <v/>
      </c>
      <c r="BN24" s="43" t="str">
        <f t="shared" si="6"/>
        <v/>
      </c>
      <c r="BO24" s="5"/>
    </row>
    <row r="25" spans="1:67" ht="12.5" x14ac:dyDescent="0.25">
      <c r="A25" s="13">
        <f t="shared" si="7"/>
        <v>21</v>
      </c>
      <c r="B25" s="17"/>
      <c r="C25" s="17"/>
      <c r="D25" s="17"/>
      <c r="E25" s="17"/>
      <c r="F25" s="14"/>
      <c r="G25" s="14"/>
      <c r="H25" s="18"/>
      <c r="I25" s="65"/>
      <c r="J25" s="65"/>
      <c r="K25" s="65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3"/>
      <c r="Z25" s="14"/>
      <c r="AA25" s="14"/>
      <c r="AB25" s="14"/>
      <c r="AC25" s="14"/>
      <c r="AD25" s="14"/>
      <c r="AE25" s="19"/>
      <c r="AF25" s="14"/>
      <c r="AG25" s="14"/>
      <c r="AH25" s="14"/>
      <c r="AI25" s="14"/>
      <c r="AJ25" s="14"/>
      <c r="AK25" s="13"/>
      <c r="AL25" s="14"/>
      <c r="AM25" s="14"/>
      <c r="AN25" s="14"/>
      <c r="AO25" s="14"/>
      <c r="AP25" s="14"/>
      <c r="AQ25" s="14"/>
      <c r="AR25" s="13"/>
      <c r="AS25" s="14"/>
      <c r="AT25" s="14"/>
      <c r="AU25" s="14"/>
      <c r="AV25" s="14"/>
      <c r="AW25" s="14"/>
      <c r="AX25" s="14"/>
      <c r="AY25" s="14"/>
      <c r="AZ25" s="13"/>
      <c r="BA25" s="14"/>
      <c r="BB25" s="14"/>
      <c r="BC25" s="14"/>
      <c r="BD25" s="14"/>
      <c r="BE25" s="14"/>
      <c r="BF25" s="14"/>
      <c r="BG25" s="20"/>
      <c r="BH25" s="43" t="str">
        <f t="shared" si="0"/>
        <v/>
      </c>
      <c r="BI25" s="43" t="str">
        <f t="shared" si="1"/>
        <v/>
      </c>
      <c r="BJ25" s="43" t="str">
        <f t="shared" si="2"/>
        <v/>
      </c>
      <c r="BK25" s="43" t="str">
        <f t="shared" si="3"/>
        <v/>
      </c>
      <c r="BL25" s="44" t="str">
        <f t="shared" si="4"/>
        <v/>
      </c>
      <c r="BM25" s="43" t="str">
        <f t="shared" si="5"/>
        <v/>
      </c>
      <c r="BN25" s="43" t="str">
        <f t="shared" si="6"/>
        <v/>
      </c>
      <c r="BO25" s="5"/>
    </row>
    <row r="26" spans="1:67" x14ac:dyDescent="0.3">
      <c r="A26" s="72" t="s">
        <v>91</v>
      </c>
      <c r="B26" s="46"/>
      <c r="C26" s="46"/>
      <c r="D26" s="46"/>
      <c r="E26" s="46"/>
      <c r="F26" s="25"/>
      <c r="G26" s="25"/>
      <c r="H26" s="47"/>
      <c r="I26" s="24"/>
      <c r="J26" s="26"/>
      <c r="K26" s="26"/>
      <c r="L26" s="25"/>
      <c r="M26" s="25"/>
      <c r="N26" s="25"/>
      <c r="O26" s="25"/>
      <c r="P26" s="25"/>
      <c r="Q26" s="25"/>
      <c r="R26" s="24"/>
      <c r="S26" s="25"/>
      <c r="T26" s="25"/>
      <c r="U26" s="25"/>
      <c r="V26" s="25"/>
      <c r="W26" s="25"/>
      <c r="X26" s="25"/>
      <c r="Y26" s="24"/>
      <c r="Z26" s="25"/>
      <c r="AA26" s="25"/>
      <c r="AB26" s="25"/>
      <c r="AC26" s="25"/>
      <c r="AD26" s="25"/>
      <c r="AE26" s="26"/>
      <c r="AF26" s="25"/>
      <c r="AG26" s="25"/>
      <c r="AH26" s="25"/>
      <c r="AI26" s="25"/>
      <c r="AJ26" s="25"/>
      <c r="AK26" s="24"/>
      <c r="AL26" s="25"/>
      <c r="AM26" s="25"/>
      <c r="AN26" s="25"/>
      <c r="AO26" s="25"/>
      <c r="AP26" s="25"/>
      <c r="AQ26" s="25"/>
      <c r="AR26" s="24"/>
      <c r="AS26" s="25"/>
      <c r="AT26" s="25"/>
      <c r="AU26" s="25"/>
      <c r="AV26" s="25"/>
      <c r="AW26" s="25"/>
      <c r="AX26" s="25"/>
      <c r="AY26" s="25"/>
      <c r="AZ26" s="24"/>
      <c r="BA26" s="25"/>
      <c r="BB26" s="25"/>
      <c r="BC26" s="25"/>
      <c r="BD26" s="25"/>
      <c r="BE26" s="25"/>
      <c r="BF26" s="25"/>
      <c r="BG26" s="48"/>
      <c r="BH26" s="51"/>
      <c r="BI26" s="51"/>
      <c r="BJ26" s="51"/>
      <c r="BK26" s="51"/>
      <c r="BL26" s="52"/>
      <c r="BM26" s="51"/>
      <c r="BN26" s="51"/>
    </row>
    <row r="27" spans="1:67" ht="13.5" thickBot="1" x14ac:dyDescent="0.35">
      <c r="A27" s="24"/>
      <c r="B27" s="46"/>
      <c r="C27" s="46"/>
      <c r="D27" s="46"/>
      <c r="E27" s="46"/>
      <c r="F27" s="25"/>
      <c r="G27" s="25"/>
      <c r="H27" s="47"/>
      <c r="I27" s="22"/>
      <c r="J27" s="23"/>
      <c r="K27" s="23"/>
      <c r="L27" s="23"/>
      <c r="M27" s="23"/>
      <c r="N27" s="23"/>
      <c r="O27" s="23"/>
      <c r="P27" s="23"/>
      <c r="Q27" s="23"/>
      <c r="R27" s="24"/>
      <c r="S27" s="25"/>
      <c r="T27" s="25"/>
      <c r="U27" s="25"/>
      <c r="V27" s="25"/>
      <c r="W27" s="25"/>
      <c r="X27" s="25"/>
      <c r="Y27" s="24"/>
      <c r="Z27" s="25"/>
      <c r="AA27" s="25"/>
      <c r="AB27" s="25"/>
      <c r="AC27" s="25"/>
      <c r="AD27" s="25"/>
      <c r="AE27" s="26"/>
      <c r="AF27" s="25"/>
      <c r="AG27" s="25"/>
      <c r="AH27" s="25"/>
      <c r="AI27" s="25"/>
      <c r="AJ27" s="25"/>
      <c r="AK27" s="24"/>
      <c r="AL27" s="25"/>
      <c r="AM27" s="25"/>
      <c r="AN27" s="25"/>
      <c r="AO27" s="25"/>
      <c r="AP27" s="25"/>
      <c r="AQ27" s="25"/>
      <c r="AR27" s="24"/>
      <c r="AS27" s="25"/>
      <c r="AT27" s="25"/>
      <c r="AU27" s="25"/>
      <c r="AV27" s="25"/>
      <c r="AW27" s="25"/>
      <c r="AX27" s="25"/>
      <c r="AY27" s="25"/>
      <c r="AZ27" s="24"/>
      <c r="BA27" s="25"/>
      <c r="BB27" s="25"/>
      <c r="BC27" s="25"/>
      <c r="BD27" s="25"/>
      <c r="BE27" s="25"/>
      <c r="BF27" s="25"/>
      <c r="BG27" s="48"/>
      <c r="BH27" s="51" t="str">
        <f t="shared" si="0"/>
        <v/>
      </c>
      <c r="BI27" s="51" t="str">
        <f t="shared" si="1"/>
        <v/>
      </c>
      <c r="BJ27" s="51" t="str">
        <f t="shared" si="2"/>
        <v/>
      </c>
      <c r="BK27" s="51" t="str">
        <f t="shared" si="3"/>
        <v/>
      </c>
      <c r="BL27" s="52" t="str">
        <f t="shared" si="4"/>
        <v/>
      </c>
      <c r="BM27" s="51" t="str">
        <f t="shared" si="5"/>
        <v/>
      </c>
      <c r="BN27" s="51" t="str">
        <f t="shared" si="6"/>
        <v/>
      </c>
    </row>
    <row r="28" spans="1:67" ht="13.5" thickBot="1" x14ac:dyDescent="0.35">
      <c r="A28" s="67" t="s">
        <v>84</v>
      </c>
      <c r="B28" s="49"/>
      <c r="C28" s="49"/>
      <c r="D28" s="49"/>
      <c r="E28" s="49"/>
      <c r="F28" s="88">
        <f>AVERAGE(F3:F27)</f>
        <v>36.5</v>
      </c>
      <c r="G28" s="50"/>
      <c r="H28" s="50"/>
      <c r="I28" s="77">
        <f>AVERAGE(I3:I27)</f>
        <v>3.5</v>
      </c>
      <c r="J28" s="50">
        <f>AVERAGE(J3:J27)</f>
        <v>3.5</v>
      </c>
      <c r="K28" s="50">
        <f>AVERAGE(K3:K27)</f>
        <v>1.5</v>
      </c>
      <c r="L28" s="50">
        <f>AVERAGE(L3:L27)</f>
        <v>3.5</v>
      </c>
      <c r="M28" s="50">
        <f>AVERAGE(M3:M27)</f>
        <v>2</v>
      </c>
      <c r="N28" s="50">
        <f>AVERAGE(N3:N27)</f>
        <v>3.5</v>
      </c>
      <c r="O28" s="50">
        <f>AVERAGE(O3:O27)</f>
        <v>3.5</v>
      </c>
      <c r="P28" s="50">
        <f>AVERAGE(P3:P27)</f>
        <v>1.5</v>
      </c>
      <c r="Q28" s="78">
        <f>AVERAGE(Q3:Q27)</f>
        <v>1.5</v>
      </c>
      <c r="R28" s="77">
        <f>AVERAGE(R3:R27)</f>
        <v>3</v>
      </c>
      <c r="S28" s="50">
        <f>AVERAGE(S3:S27)</f>
        <v>2</v>
      </c>
      <c r="T28" s="50">
        <f>AVERAGE(T3:T27)</f>
        <v>2.5</v>
      </c>
      <c r="U28" s="50">
        <f>AVERAGE(U3:U27)</f>
        <v>1.5</v>
      </c>
      <c r="V28" s="50">
        <f>AVERAGE(V3:V27)</f>
        <v>3</v>
      </c>
      <c r="W28" s="50">
        <f>AVERAGE(W3:W27)</f>
        <v>1.5</v>
      </c>
      <c r="X28" s="78">
        <f>AVERAGE(X3:X27)</f>
        <v>3</v>
      </c>
      <c r="Y28" s="77">
        <f>AVERAGE(Y3:Y27)</f>
        <v>3</v>
      </c>
      <c r="Z28" s="50">
        <f>AVERAGE(Z3:Z27)</f>
        <v>1.5</v>
      </c>
      <c r="AA28" s="50">
        <f>AVERAGE(AA3:AA27)</f>
        <v>3</v>
      </c>
      <c r="AB28" s="50">
        <f>AVERAGE(AB3:AB27)</f>
        <v>3</v>
      </c>
      <c r="AC28" s="50">
        <f>AVERAGE(AC3:AC27)</f>
        <v>1.5</v>
      </c>
      <c r="AD28" s="50">
        <f>AVERAGE(AD3:AD27)</f>
        <v>3</v>
      </c>
      <c r="AE28" s="50">
        <f>AVERAGE(AE3:AE27)</f>
        <v>3</v>
      </c>
      <c r="AF28" s="50">
        <f>AVERAGE(AF3:AF27)</f>
        <v>3</v>
      </c>
      <c r="AG28" s="50">
        <f>AVERAGE(AG3:AG27)</f>
        <v>1.5</v>
      </c>
      <c r="AH28" s="50">
        <f>AVERAGE(AH3:AH27)</f>
        <v>1.5</v>
      </c>
      <c r="AI28" s="50">
        <f>AVERAGE(AI3:AI27)</f>
        <v>3</v>
      </c>
      <c r="AJ28" s="78">
        <f>AVERAGE(AJ3:AJ27)</f>
        <v>1.5</v>
      </c>
      <c r="AK28" s="77">
        <f>AVERAGE(AK3:AK27)</f>
        <v>2</v>
      </c>
      <c r="AL28" s="50">
        <f>AVERAGE(AL3:AL27)</f>
        <v>1.5</v>
      </c>
      <c r="AM28" s="50">
        <f>AVERAGE(AM3:AM27)</f>
        <v>1.5</v>
      </c>
      <c r="AN28" s="50">
        <f>AVERAGE(AN3:AN27)</f>
        <v>1</v>
      </c>
      <c r="AO28" s="50">
        <f>AVERAGE(AO3:AO27)</f>
        <v>3</v>
      </c>
      <c r="AP28" s="50">
        <f>AVERAGE(AP3:AP27)</f>
        <v>1.5</v>
      </c>
      <c r="AQ28" s="78">
        <f>AVERAGE(AQ3:AQ27)</f>
        <v>1.5</v>
      </c>
      <c r="AR28" s="77">
        <f>AVERAGE(AR3:AR27)</f>
        <v>3.5</v>
      </c>
      <c r="AS28" s="50">
        <f>AVERAGE(AS3:AS27)</f>
        <v>2.5</v>
      </c>
      <c r="AT28" s="50">
        <f>AVERAGE(AT3:AT27)</f>
        <v>4</v>
      </c>
      <c r="AU28" s="50">
        <f>AVERAGE(AU3:AU27)</f>
        <v>2</v>
      </c>
      <c r="AV28" s="50">
        <f>AVERAGE(AV3:AV27)</f>
        <v>3</v>
      </c>
      <c r="AW28" s="50">
        <f>AVERAGE(AW3:AW27)</f>
        <v>1</v>
      </c>
      <c r="AX28" s="50">
        <f>AVERAGE(AX3:AX27)</f>
        <v>3</v>
      </c>
      <c r="AY28" s="78">
        <f>AVERAGE(AY3:AY27)</f>
        <v>3</v>
      </c>
      <c r="AZ28" s="77">
        <f>AVERAGE(AZ3:AZ27)</f>
        <v>3</v>
      </c>
      <c r="BA28" s="50">
        <f>AVERAGE(BA3:BA27)</f>
        <v>1.5</v>
      </c>
      <c r="BB28" s="50">
        <f>AVERAGE(BB3:BB27)</f>
        <v>4</v>
      </c>
      <c r="BC28" s="50">
        <f>AVERAGE(BC3:BC27)</f>
        <v>1.5</v>
      </c>
      <c r="BD28" s="50">
        <f>AVERAGE(BD3:BD27)</f>
        <v>3</v>
      </c>
      <c r="BE28" s="50">
        <f>AVERAGE(BE3:BE27)</f>
        <v>1.5</v>
      </c>
      <c r="BF28" s="78">
        <f>AVERAGE(BF3:BF27)</f>
        <v>4</v>
      </c>
      <c r="BG28" s="53"/>
      <c r="BH28" s="54">
        <f>AVERAGE(BH3:BH27)</f>
        <v>3.4444444444444446</v>
      </c>
      <c r="BI28" s="54">
        <f>AVERAGE(BI3:BI27)</f>
        <v>2.9285714285714288</v>
      </c>
      <c r="BJ28" s="54">
        <f>AVERAGE(BJ3:BJ27)</f>
        <v>3.166666666666667</v>
      </c>
      <c r="BK28" s="54">
        <f>AVERAGE(BK3:BK27)</f>
        <v>3.25</v>
      </c>
      <c r="BL28" s="54">
        <f>AVERAGE(BL3:BL27)</f>
        <v>3.4285714285714284</v>
      </c>
      <c r="BM28" s="54">
        <f>AVERAGE(BM3:BM27)</f>
        <v>3.125</v>
      </c>
      <c r="BN28" s="84">
        <f>AVERAGE(BN3:BN27)</f>
        <v>3.5</v>
      </c>
      <c r="BO28" s="42" t="s">
        <v>80</v>
      </c>
    </row>
    <row r="29" spans="1:67" x14ac:dyDescent="0.3">
      <c r="A29" s="63" t="s">
        <v>86</v>
      </c>
      <c r="I29" s="79">
        <f>_xlfn.VAR.P(I3:I27)</f>
        <v>0.25</v>
      </c>
      <c r="J29" s="66">
        <f>_xlfn.VAR.P(J3:J27)</f>
        <v>0.25</v>
      </c>
      <c r="K29" s="66">
        <f>_xlfn.VAR.P(K3:K27)</f>
        <v>0.25</v>
      </c>
      <c r="L29" s="66">
        <f>_xlfn.VAR.P(L3:L27)</f>
        <v>0.25</v>
      </c>
      <c r="M29" s="66">
        <f>_xlfn.VAR.P(M3:M27)</f>
        <v>0</v>
      </c>
      <c r="N29" s="66">
        <f>_xlfn.VAR.P(N3:N27)</f>
        <v>0.25</v>
      </c>
      <c r="O29" s="66">
        <f>_xlfn.VAR.P(O3:O27)</f>
        <v>0.25</v>
      </c>
      <c r="P29" s="66">
        <f>_xlfn.VAR.P(P3:P27)</f>
        <v>0.25</v>
      </c>
      <c r="Q29" s="80">
        <f>_xlfn.VAR.P(Q3:Q27)</f>
        <v>0.25</v>
      </c>
      <c r="R29" s="79">
        <f>_xlfn.VAR.P(R3:R27)</f>
        <v>1</v>
      </c>
      <c r="S29" s="66">
        <f>_xlfn.VAR.P(S3:S27)</f>
        <v>1</v>
      </c>
      <c r="T29" s="66">
        <f>_xlfn.VAR.P(T3:T27)</f>
        <v>0.25</v>
      </c>
      <c r="U29" s="66">
        <f>_xlfn.VAR.P(U3:U27)</f>
        <v>0.25</v>
      </c>
      <c r="V29" s="66">
        <f>_xlfn.VAR.P(V3:V27)</f>
        <v>0</v>
      </c>
      <c r="W29" s="66">
        <f>_xlfn.VAR.P(W3:W27)</f>
        <v>0.25</v>
      </c>
      <c r="X29" s="80">
        <f>_xlfn.VAR.P(X3:X27)</f>
        <v>1</v>
      </c>
      <c r="Y29" s="79">
        <f>_xlfn.VAR.P(Y3:Y27)</f>
        <v>0</v>
      </c>
      <c r="Z29" s="66">
        <f>_xlfn.VAR.P(Z3:Z27)</f>
        <v>0.25</v>
      </c>
      <c r="AA29" s="66">
        <f>_xlfn.VAR.P(AA3:AA27)</f>
        <v>1</v>
      </c>
      <c r="AB29" s="66">
        <f>_xlfn.VAR.P(AB3:AB27)</f>
        <v>0</v>
      </c>
      <c r="AC29" s="66">
        <f>_xlfn.VAR.P(AC3:AC27)</f>
        <v>0.25</v>
      </c>
      <c r="AD29" s="66">
        <f>_xlfn.VAR.P(AD3:AD27)</f>
        <v>1</v>
      </c>
      <c r="AE29" s="66">
        <f>_xlfn.VAR.P(AE3:AE27)</f>
        <v>0</v>
      </c>
      <c r="AF29" s="66">
        <f>_xlfn.VAR.P(AF3:AF27)</f>
        <v>1</v>
      </c>
      <c r="AG29" s="66">
        <f>_xlfn.VAR.P(AG3:AG27)</f>
        <v>0.25</v>
      </c>
      <c r="AH29" s="66">
        <f>_xlfn.VAR.P(AH3:AH27)</f>
        <v>0.25</v>
      </c>
      <c r="AI29" s="66">
        <f>_xlfn.VAR.P(AI3:AI27)</f>
        <v>0</v>
      </c>
      <c r="AJ29" s="80">
        <f>_xlfn.VAR.P(AJ3:AJ27)</f>
        <v>0.25</v>
      </c>
      <c r="AK29" s="79">
        <f>_xlfn.VAR.P(AK3:AK27)</f>
        <v>0</v>
      </c>
      <c r="AL29" s="66">
        <f>_xlfn.VAR.P(AL3:AL27)</f>
        <v>0.25</v>
      </c>
      <c r="AM29" s="66">
        <f>_xlfn.VAR.P(AM3:AM27)</f>
        <v>0.25</v>
      </c>
      <c r="AN29" s="66">
        <f>_xlfn.VAR.P(AN3:AN27)</f>
        <v>0</v>
      </c>
      <c r="AO29" s="66">
        <f>_xlfn.VAR.P(AO3:AO27)</f>
        <v>0</v>
      </c>
      <c r="AP29" s="66">
        <f>_xlfn.VAR.P(AP3:AP27)</f>
        <v>0.25</v>
      </c>
      <c r="AQ29" s="80">
        <f>_xlfn.VAR.P(AQ3:AQ27)</f>
        <v>0.25</v>
      </c>
      <c r="AR29" s="79">
        <f>_xlfn.VAR.P(AR3:AR27)</f>
        <v>0.25</v>
      </c>
      <c r="AS29" s="66">
        <f>_xlfn.VAR.P(AS3:AS27)</f>
        <v>0.25</v>
      </c>
      <c r="AT29" s="66">
        <f>_xlfn.VAR.P(AT3:AT27)</f>
        <v>0</v>
      </c>
      <c r="AU29" s="66">
        <f>_xlfn.VAR.P(AU3:AU27)</f>
        <v>1</v>
      </c>
      <c r="AV29" s="66">
        <f>_xlfn.VAR.P(AV3:AV27)</f>
        <v>0</v>
      </c>
      <c r="AW29" s="66">
        <f>_xlfn.VAR.P(AW3:AW27)</f>
        <v>0</v>
      </c>
      <c r="AX29" s="66">
        <f>_xlfn.VAR.P(AX3:AX27)</f>
        <v>1</v>
      </c>
      <c r="AY29" s="80">
        <f>_xlfn.VAR.P(AY3:AY27)</f>
        <v>0</v>
      </c>
      <c r="AZ29" s="79">
        <f>_xlfn.VAR.P(AZ3:AZ27)</f>
        <v>0</v>
      </c>
      <c r="BA29" s="66">
        <f>_xlfn.VAR.P(BA3:BA27)</f>
        <v>0.25</v>
      </c>
      <c r="BB29" s="66">
        <f>_xlfn.VAR.P(BB3:BB27)</f>
        <v>0</v>
      </c>
      <c r="BC29" s="66">
        <f>_xlfn.VAR.P(BC3:BC27)</f>
        <v>0.25</v>
      </c>
      <c r="BD29" s="66">
        <f>_xlfn.VAR.P(BD3:BD27)</f>
        <v>0</v>
      </c>
      <c r="BE29" s="66">
        <f>_xlfn.VAR.P(BE3:BE27)</f>
        <v>0.25</v>
      </c>
      <c r="BF29" s="80">
        <f>_xlfn.VAR.P(BF3:BF27)</f>
        <v>0</v>
      </c>
      <c r="BG29" s="63"/>
      <c r="BH29" s="79">
        <f>_xlfn.VAR.P(BH3:BH27)</f>
        <v>0</v>
      </c>
      <c r="BI29" s="66">
        <f>_xlfn.VAR.P(BI3:BI27)</f>
        <v>0.12755102040816091</v>
      </c>
      <c r="BJ29" s="66">
        <f>_xlfn.VAR.P(BJ3:BJ27)</f>
        <v>0.11111111111110894</v>
      </c>
      <c r="BK29" s="66">
        <f>_xlfn.VAR.P(BK3:BK27)</f>
        <v>6.9444444444444692E-3</v>
      </c>
      <c r="BL29" s="66">
        <f>_xlfn.VAR.P(BL3:BL27)</f>
        <v>0</v>
      </c>
      <c r="BM29" s="66">
        <f>_xlfn.VAR.P(BM3:BM27)</f>
        <v>0.140625</v>
      </c>
      <c r="BN29" s="80">
        <f>_xlfn.VAR.P(BN3:BN27)</f>
        <v>5.102040816326558E-3</v>
      </c>
    </row>
    <row r="30" spans="1:67" x14ac:dyDescent="0.3">
      <c r="A30" s="63" t="s">
        <v>83</v>
      </c>
      <c r="I30" s="79">
        <f>_xlfn.STDEV.P(I4:I27)</f>
        <v>0</v>
      </c>
      <c r="J30" s="66">
        <f>_xlfn.STDEV.P(J4:J27)</f>
        <v>0</v>
      </c>
      <c r="K30" s="66">
        <f>_xlfn.STDEV.P(K4:K27)</f>
        <v>0</v>
      </c>
      <c r="L30" s="66">
        <f>_xlfn.STDEV.P(L4:L27)</f>
        <v>0</v>
      </c>
      <c r="M30" s="66">
        <f>_xlfn.STDEV.P(M4:M27)</f>
        <v>0</v>
      </c>
      <c r="N30" s="66">
        <f>_xlfn.STDEV.P(N4:N27)</f>
        <v>0</v>
      </c>
      <c r="O30" s="66">
        <f>_xlfn.STDEV.P(O4:O27)</f>
        <v>0</v>
      </c>
      <c r="P30" s="66">
        <f>_xlfn.STDEV.P(P4:P27)</f>
        <v>0</v>
      </c>
      <c r="Q30" s="80">
        <f>_xlfn.STDEV.P(Q4:Q27)</f>
        <v>0</v>
      </c>
      <c r="R30" s="79">
        <f>_xlfn.STDEV.P(R4:R27)</f>
        <v>0</v>
      </c>
      <c r="S30" s="66">
        <f>_xlfn.STDEV.P(S4:S27)</f>
        <v>0</v>
      </c>
      <c r="T30" s="66">
        <f>_xlfn.STDEV.P(T4:T27)</f>
        <v>0</v>
      </c>
      <c r="U30" s="66">
        <f>_xlfn.STDEV.P(U4:U27)</f>
        <v>0</v>
      </c>
      <c r="V30" s="66">
        <f>_xlfn.STDEV.P(V4:V27)</f>
        <v>0</v>
      </c>
      <c r="W30" s="66">
        <f>_xlfn.STDEV.P(W4:W27)</f>
        <v>0</v>
      </c>
      <c r="X30" s="80">
        <f>_xlfn.STDEV.P(X4:X27)</f>
        <v>0</v>
      </c>
      <c r="Y30" s="79">
        <f>_xlfn.STDEV.P(Y4:Y27)</f>
        <v>0</v>
      </c>
      <c r="Z30" s="66">
        <f>_xlfn.STDEV.P(Z4:Z27)</f>
        <v>0</v>
      </c>
      <c r="AA30" s="66">
        <f>_xlfn.STDEV.P(AA4:AA27)</f>
        <v>0</v>
      </c>
      <c r="AB30" s="66">
        <f>_xlfn.STDEV.P(AB4:AB27)</f>
        <v>0</v>
      </c>
      <c r="AC30" s="66">
        <f>_xlfn.STDEV.P(AC4:AC27)</f>
        <v>0</v>
      </c>
      <c r="AD30" s="66">
        <f>_xlfn.STDEV.P(AD4:AD27)</f>
        <v>0</v>
      </c>
      <c r="AE30" s="66">
        <f>_xlfn.STDEV.P(AE4:AE27)</f>
        <v>0</v>
      </c>
      <c r="AF30" s="66">
        <f>_xlfn.STDEV.P(AF4:AF27)</f>
        <v>0</v>
      </c>
      <c r="AG30" s="66">
        <f>_xlfn.STDEV.P(AG4:AG27)</f>
        <v>0</v>
      </c>
      <c r="AH30" s="66">
        <f>_xlfn.STDEV.P(AH4:AH27)</f>
        <v>0</v>
      </c>
      <c r="AI30" s="66">
        <f>_xlfn.STDEV.P(AI4:AI27)</f>
        <v>0</v>
      </c>
      <c r="AJ30" s="80">
        <f>_xlfn.STDEV.P(AJ4:AJ27)</f>
        <v>0</v>
      </c>
      <c r="AK30" s="79">
        <f>_xlfn.STDEV.P(AK4:AK27)</f>
        <v>0</v>
      </c>
      <c r="AL30" s="66">
        <f>_xlfn.STDEV.P(AL4:AL27)</f>
        <v>0</v>
      </c>
      <c r="AM30" s="66">
        <f>_xlfn.STDEV.P(AM4:AM27)</f>
        <v>0</v>
      </c>
      <c r="AN30" s="66">
        <f>_xlfn.STDEV.P(AN4:AN27)</f>
        <v>0</v>
      </c>
      <c r="AO30" s="66">
        <f>_xlfn.STDEV.P(AO4:AO27)</f>
        <v>0</v>
      </c>
      <c r="AP30" s="66">
        <f>_xlfn.STDEV.P(AP4:AP27)</f>
        <v>0</v>
      </c>
      <c r="AQ30" s="80">
        <f>_xlfn.STDEV.P(AQ4:AQ27)</f>
        <v>0</v>
      </c>
      <c r="AR30" s="79">
        <f>_xlfn.STDEV.P(AR4:AR27)</f>
        <v>0</v>
      </c>
      <c r="AS30" s="66">
        <f>_xlfn.STDEV.P(AS4:AS27)</f>
        <v>0</v>
      </c>
      <c r="AT30" s="66">
        <f>_xlfn.STDEV.P(AT4:AT27)</f>
        <v>0</v>
      </c>
      <c r="AU30" s="66">
        <f>_xlfn.STDEV.P(AU4:AU27)</f>
        <v>0</v>
      </c>
      <c r="AV30" s="66">
        <f>_xlfn.STDEV.P(AV4:AV27)</f>
        <v>0</v>
      </c>
      <c r="AW30" s="66">
        <f>_xlfn.STDEV.P(AW4:AW27)</f>
        <v>0</v>
      </c>
      <c r="AX30" s="66">
        <f>_xlfn.STDEV.P(AX4:AX27)</f>
        <v>0</v>
      </c>
      <c r="AY30" s="80">
        <f>_xlfn.STDEV.P(AY4:AY27)</f>
        <v>0</v>
      </c>
      <c r="AZ30" s="79">
        <f>_xlfn.STDEV.P(AZ4:AZ27)</f>
        <v>0</v>
      </c>
      <c r="BA30" s="66">
        <f>_xlfn.STDEV.P(BA4:BA27)</f>
        <v>0</v>
      </c>
      <c r="BB30" s="66">
        <f>_xlfn.STDEV.P(BB4:BB27)</f>
        <v>0</v>
      </c>
      <c r="BC30" s="66">
        <f>_xlfn.STDEV.P(BC4:BC27)</f>
        <v>0</v>
      </c>
      <c r="BD30" s="66">
        <f>_xlfn.STDEV.P(BD4:BD27)</f>
        <v>0</v>
      </c>
      <c r="BE30" s="66">
        <f>_xlfn.STDEV.P(BE4:BE27)</f>
        <v>0</v>
      </c>
      <c r="BF30" s="80">
        <f>_xlfn.STDEV.P(BF4:BF27)</f>
        <v>0</v>
      </c>
      <c r="BG30" s="63"/>
      <c r="BH30" s="79">
        <f>_xlfn.STDEV.P(BH3:BH27)</f>
        <v>0</v>
      </c>
      <c r="BI30" s="66">
        <f t="shared" ref="BI30:BN30" si="8">_xlfn.STDEV.P(BI3:BI27)</f>
        <v>0.35714285714285382</v>
      </c>
      <c r="BJ30" s="66">
        <f t="shared" si="8"/>
        <v>0.3333333333333301</v>
      </c>
      <c r="BK30" s="66">
        <f t="shared" si="8"/>
        <v>8.3333333333333481E-2</v>
      </c>
      <c r="BL30" s="66">
        <f t="shared" si="8"/>
        <v>0</v>
      </c>
      <c r="BM30" s="66">
        <f t="shared" si="8"/>
        <v>0.375</v>
      </c>
      <c r="BN30" s="80">
        <f t="shared" si="8"/>
        <v>7.1428571428571619E-2</v>
      </c>
      <c r="BO30" s="42"/>
    </row>
    <row r="31" spans="1:67" ht="13.5" thickBot="1" x14ac:dyDescent="0.35">
      <c r="A31" s="68" t="s">
        <v>90</v>
      </c>
      <c r="I31" s="81">
        <f>I30/SQRT(COUNTA(I3:I27))</f>
        <v>0</v>
      </c>
      <c r="J31" s="82">
        <f>J30/SQRT(COUNTA(J3:J27))</f>
        <v>0</v>
      </c>
      <c r="K31" s="82">
        <f>K30/SQRT(COUNTA(K3:K27))</f>
        <v>0</v>
      </c>
      <c r="L31" s="82">
        <f>L30/SQRT(COUNTA(L3:L27))</f>
        <v>0</v>
      </c>
      <c r="M31" s="82">
        <f>M30/SQRT(COUNTA(M3:M27))</f>
        <v>0</v>
      </c>
      <c r="N31" s="82">
        <f>N30/SQRT(COUNTA(N3:N27))</f>
        <v>0</v>
      </c>
      <c r="O31" s="82">
        <f>O30/SQRT(COUNTA(O3:O27))</f>
        <v>0</v>
      </c>
      <c r="P31" s="82">
        <f>P30/SQRT(COUNTA(P3:P27))</f>
        <v>0</v>
      </c>
      <c r="Q31" s="83">
        <f>Q30/SQRT(COUNTA(Q3:Q27))</f>
        <v>0</v>
      </c>
      <c r="R31" s="81">
        <f>R30/SQRT(COUNTA(R3:R27))</f>
        <v>0</v>
      </c>
      <c r="S31" s="82">
        <f>S30/SQRT(COUNTA(S3:S27))</f>
        <v>0</v>
      </c>
      <c r="T31" s="82">
        <f>T30/SQRT(COUNTA(T3:T27))</f>
        <v>0</v>
      </c>
      <c r="U31" s="82">
        <f>U30/SQRT(COUNTA(U3:U27))</f>
        <v>0</v>
      </c>
      <c r="V31" s="82">
        <f>V30/SQRT(COUNTA(V3:V27))</f>
        <v>0</v>
      </c>
      <c r="W31" s="82">
        <f>W30/SQRT(COUNTA(W3:W27))</f>
        <v>0</v>
      </c>
      <c r="X31" s="83">
        <f>X30/SQRT(COUNTA(X3:X27))</f>
        <v>0</v>
      </c>
      <c r="Y31" s="81">
        <f>Y30/SQRT(COUNTA(Y3:Y27))</f>
        <v>0</v>
      </c>
      <c r="Z31" s="82">
        <f>Z30/SQRT(COUNTA(Z3:Z27))</f>
        <v>0</v>
      </c>
      <c r="AA31" s="82">
        <f>AA30/SQRT(COUNTA(AA3:AA27))</f>
        <v>0</v>
      </c>
      <c r="AB31" s="82">
        <f>AB30/SQRT(COUNTA(AB3:AB27))</f>
        <v>0</v>
      </c>
      <c r="AC31" s="82">
        <f>AC30/SQRT(COUNTA(AC3:AC27))</f>
        <v>0</v>
      </c>
      <c r="AD31" s="82">
        <f>AD30/SQRT(COUNTA(AD3:AD27))</f>
        <v>0</v>
      </c>
      <c r="AE31" s="82">
        <f>AE30/SQRT(COUNTA(AE3:AE27))</f>
        <v>0</v>
      </c>
      <c r="AF31" s="82">
        <f>AF30/SQRT(COUNTA(AF3:AF27))</f>
        <v>0</v>
      </c>
      <c r="AG31" s="82">
        <f>AG30/SQRT(COUNTA(AG3:AG27))</f>
        <v>0</v>
      </c>
      <c r="AH31" s="82">
        <f>AH30/SQRT(COUNTA(AH3:AH27))</f>
        <v>0</v>
      </c>
      <c r="AI31" s="82">
        <f>AI30/SQRT(COUNTA(AI3:AI27))</f>
        <v>0</v>
      </c>
      <c r="AJ31" s="83">
        <f>AJ30/SQRT(COUNTA(AJ3:AJ27))</f>
        <v>0</v>
      </c>
      <c r="AK31" s="81">
        <f>AK30/SQRT(COUNTA(AK3:AK27))</f>
        <v>0</v>
      </c>
      <c r="AL31" s="82">
        <f>AL30/SQRT(COUNTA(AL3:AL27))</f>
        <v>0</v>
      </c>
      <c r="AM31" s="82">
        <f>AM30/SQRT(COUNTA(AM3:AM27))</f>
        <v>0</v>
      </c>
      <c r="AN31" s="82">
        <f>AN30/SQRT(COUNTA(AN3:AN27))</f>
        <v>0</v>
      </c>
      <c r="AO31" s="82">
        <f>AO30/SQRT(COUNTA(AO3:AO27))</f>
        <v>0</v>
      </c>
      <c r="AP31" s="82">
        <f>AP30/SQRT(COUNTA(AP3:AP27))</f>
        <v>0</v>
      </c>
      <c r="AQ31" s="83">
        <f>AQ30/SQRT(COUNTA(AQ3:AQ27))</f>
        <v>0</v>
      </c>
      <c r="AR31" s="81">
        <f>AR30/SQRT(COUNTA(AR3:AR27))</f>
        <v>0</v>
      </c>
      <c r="AS31" s="82">
        <f>AS30/SQRT(COUNTA(AS3:AS27))</f>
        <v>0</v>
      </c>
      <c r="AT31" s="82">
        <f>AT30/SQRT(COUNTA(AT3:AT27))</f>
        <v>0</v>
      </c>
      <c r="AU31" s="82">
        <f>AU30/SQRT(COUNTA(AU3:AU27))</f>
        <v>0</v>
      </c>
      <c r="AV31" s="82">
        <f>AV30/SQRT(COUNTA(AV3:AV27))</f>
        <v>0</v>
      </c>
      <c r="AW31" s="82">
        <f>AW30/SQRT(COUNTA(AW3:AW27))</f>
        <v>0</v>
      </c>
      <c r="AX31" s="82">
        <f>AX30/SQRT(COUNTA(AX3:AX27))</f>
        <v>0</v>
      </c>
      <c r="AY31" s="83">
        <f>AY30/SQRT(COUNTA(AY3:AY27))</f>
        <v>0</v>
      </c>
      <c r="AZ31" s="81">
        <f>AZ30/SQRT(COUNTA(AZ3:AZ27))</f>
        <v>0</v>
      </c>
      <c r="BA31" s="82">
        <f>BA30/SQRT(COUNTA(BA3:BA27))</f>
        <v>0</v>
      </c>
      <c r="BB31" s="82">
        <f>BB30/SQRT(COUNTA(BB3:BB27))</f>
        <v>0</v>
      </c>
      <c r="BC31" s="82">
        <f>BC30/SQRT(COUNTA(BC3:BC27))</f>
        <v>0</v>
      </c>
      <c r="BD31" s="82">
        <f>BD30/SQRT(COUNTA(BD3:BD27))</f>
        <v>0</v>
      </c>
      <c r="BE31" s="82">
        <f>BE30/SQRT(COUNTA(BE3:BE27))</f>
        <v>0</v>
      </c>
      <c r="BF31" s="83">
        <f>BF30/SQRT(COUNTA(BF3:BF27))</f>
        <v>0</v>
      </c>
      <c r="BG31" s="63"/>
      <c r="BH31" s="81">
        <f>BH30/SQRT(COUNTA(BH3:BH27))</f>
        <v>0</v>
      </c>
      <c r="BI31" s="82">
        <f>BI30/SQRT(COUNTA(BI3:BI27))</f>
        <v>7.2901480439974867E-2</v>
      </c>
      <c r="BJ31" s="82">
        <f>BJ30/SQRT(COUNTA(BJ3:BJ27))</f>
        <v>6.8041381743976517E-2</v>
      </c>
      <c r="BK31" s="82">
        <f>BK30/SQRT(COUNTA(BK3:BK27))</f>
        <v>1.7010345435994324E-2</v>
      </c>
      <c r="BL31" s="82">
        <f>BL30/SQRT(COUNTA(BL3:BL27))</f>
        <v>0</v>
      </c>
      <c r="BM31" s="82">
        <f>BM30/SQRT(COUNTA(BM3:BM27))</f>
        <v>7.6546554461974323E-2</v>
      </c>
      <c r="BN31" s="83">
        <f>BN30/SQRT(COUNTA(BN3:BN27))</f>
        <v>1.4580296087995147E-2</v>
      </c>
    </row>
  </sheetData>
  <sheetProtection selectLockedCells="1"/>
  <mergeCells count="8">
    <mergeCell ref="BH1:BN1"/>
    <mergeCell ref="AR1:AY1"/>
    <mergeCell ref="AZ1:BF1"/>
    <mergeCell ref="AE1:AJ1"/>
    <mergeCell ref="AK1:AQ1"/>
    <mergeCell ref="I1:Q1"/>
    <mergeCell ref="R1:X1"/>
    <mergeCell ref="Y1:AD1"/>
  </mergeCells>
  <phoneticPr fontId="1" type="noConversion"/>
  <dataValidations count="1">
    <dataValidation type="whole" allowBlank="1" showInputMessage="1" showErrorMessage="1" sqref="I5:BF27">
      <formula1>1</formula1>
      <formula2>4</formula2>
    </dataValidation>
  </dataValidations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NOSACQ-50 data entry</vt:lpstr>
      <vt:lpstr>NOSACQ-50 Diagram</vt:lpstr>
    </vt:vector>
  </TitlesOfParts>
  <Company>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Kines</dc:creator>
  <cp:lastModifiedBy>Pete Kines (PKI)</cp:lastModifiedBy>
  <cp:lastPrinted>2014-12-12T11:22:33Z</cp:lastPrinted>
  <dcterms:created xsi:type="dcterms:W3CDTF">2008-12-17T07:56:14Z</dcterms:created>
  <dcterms:modified xsi:type="dcterms:W3CDTF">2022-08-10T05:59:12Z</dcterms:modified>
</cp:coreProperties>
</file>